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90" windowWidth="9135" windowHeight="4920" tabRatio="599" activeTab="0"/>
  </bookViews>
  <sheets>
    <sheet name="f2b" sheetId="1" r:id="rId1"/>
  </sheets>
  <definedNames/>
  <calcPr fullCalcOnLoad="1"/>
</workbook>
</file>

<file path=xl/sharedStrings.xml><?xml version="1.0" encoding="utf-8"?>
<sst xmlns="http://schemas.openxmlformats.org/spreadsheetml/2006/main" count="253" uniqueCount="145">
  <si>
    <t>EUROPEAN CHAMPIONSHIP'01  Valladolid   ESPAÑA</t>
  </si>
  <si>
    <t>JUNIOR</t>
  </si>
  <si>
    <t>QUALIFYING</t>
  </si>
  <si>
    <t>FINAL</t>
  </si>
  <si>
    <t>F2B</t>
  </si>
  <si>
    <t>FAI                                                       No.</t>
  </si>
  <si>
    <t>BACK                      No.</t>
  </si>
  <si>
    <t xml:space="preserve">            SURNAME &amp; NAME         </t>
  </si>
  <si>
    <t>NAC</t>
  </si>
  <si>
    <r>
      <t>1</t>
    </r>
    <r>
      <rPr>
        <vertAlign val="superscript"/>
        <sz val="10"/>
        <rFont val="Times New Roman"/>
        <family val="1"/>
      </rPr>
      <t>ST</t>
    </r>
    <r>
      <rPr>
        <sz val="10"/>
        <rFont val="Times New Roman"/>
        <family val="1"/>
      </rPr>
      <t xml:space="preserve">             FLIGHT</t>
    </r>
  </si>
  <si>
    <t>dB 1</t>
  </si>
  <si>
    <t>dB 2</t>
  </si>
  <si>
    <r>
      <t>2</t>
    </r>
    <r>
      <rPr>
        <vertAlign val="superscript"/>
        <sz val="10"/>
        <rFont val="Times New Roman"/>
        <family val="1"/>
      </rPr>
      <t xml:space="preserve">ND                   </t>
    </r>
    <r>
      <rPr>
        <sz val="10"/>
        <rFont val="Times New Roman"/>
        <family val="1"/>
      </rPr>
      <t xml:space="preserve"> FLIGHT</t>
    </r>
  </si>
  <si>
    <t xml:space="preserve">dB 1 </t>
  </si>
  <si>
    <t>TOTAL</t>
  </si>
  <si>
    <r>
      <t>1</t>
    </r>
    <r>
      <rPr>
        <vertAlign val="superscript"/>
        <sz val="10"/>
        <rFont val="Times New Roman"/>
        <family val="1"/>
      </rPr>
      <t xml:space="preserve">ST </t>
    </r>
    <r>
      <rPr>
        <sz val="10"/>
        <rFont val="Times New Roman"/>
        <family val="1"/>
      </rPr>
      <t>FLIGHT</t>
    </r>
  </si>
  <si>
    <r>
      <t>2</t>
    </r>
    <r>
      <rPr>
        <vertAlign val="superscript"/>
        <sz val="10"/>
        <rFont val="Times New Roman"/>
        <family val="1"/>
      </rPr>
      <t>ND</t>
    </r>
    <r>
      <rPr>
        <sz val="10"/>
        <rFont val="Times New Roman"/>
        <family val="1"/>
      </rPr>
      <t xml:space="preserve"> FLIGHT</t>
    </r>
  </si>
  <si>
    <r>
      <t>3</t>
    </r>
    <r>
      <rPr>
        <vertAlign val="superscript"/>
        <sz val="10"/>
        <rFont val="Times New Roman"/>
        <family val="1"/>
      </rPr>
      <t>RD</t>
    </r>
    <r>
      <rPr>
        <sz val="10"/>
        <rFont val="Times New Roman"/>
        <family val="1"/>
      </rPr>
      <t xml:space="preserve"> FLIGHT</t>
    </r>
  </si>
  <si>
    <t>1</t>
  </si>
  <si>
    <t>FRA Jun</t>
  </si>
  <si>
    <t>RUS Jun</t>
  </si>
  <si>
    <t>POL Jun</t>
  </si>
  <si>
    <t>ITA Jun</t>
  </si>
  <si>
    <t>ESP Jun</t>
  </si>
  <si>
    <t>GER Jun</t>
  </si>
  <si>
    <t>NATIONAL TEAMS</t>
  </si>
  <si>
    <t>TEAM</t>
  </si>
  <si>
    <t>PILOT 1</t>
  </si>
  <si>
    <t>FRANCIA</t>
  </si>
  <si>
    <t>FRA</t>
  </si>
  <si>
    <t>ESLOVAQUIA</t>
  </si>
  <si>
    <t xml:space="preserve">SLV </t>
  </si>
  <si>
    <t>RUSIA</t>
  </si>
  <si>
    <t>RUS</t>
  </si>
  <si>
    <t>REP. CHECA</t>
  </si>
  <si>
    <t>CZE</t>
  </si>
  <si>
    <t>REINO UNIDO</t>
  </si>
  <si>
    <t>GBR</t>
  </si>
  <si>
    <t>ITALIA</t>
  </si>
  <si>
    <t xml:space="preserve">ITA </t>
  </si>
  <si>
    <t>ESPAÑA</t>
  </si>
  <si>
    <t>ESP</t>
  </si>
  <si>
    <t>PORTUGAL</t>
  </si>
  <si>
    <t>POR</t>
  </si>
  <si>
    <t>UCRANIA</t>
  </si>
  <si>
    <t xml:space="preserve">UKR </t>
  </si>
  <si>
    <t>--</t>
  </si>
  <si>
    <t>BELGICA</t>
  </si>
  <si>
    <t xml:space="preserve">BEL </t>
  </si>
  <si>
    <t>FINLANDIA</t>
  </si>
  <si>
    <t>FIN</t>
  </si>
  <si>
    <t>HOLANDA</t>
  </si>
  <si>
    <t>NED</t>
  </si>
  <si>
    <t>ALEMANIA</t>
  </si>
  <si>
    <t xml:space="preserve">GER </t>
  </si>
  <si>
    <t>SUIZA</t>
  </si>
  <si>
    <t xml:space="preserve">SUI </t>
  </si>
  <si>
    <t>POLONIA</t>
  </si>
  <si>
    <t>POL</t>
  </si>
  <si>
    <t xml:space="preserve"> INDIVIDUAL</t>
  </si>
  <si>
    <t>EC</t>
  </si>
  <si>
    <t xml:space="preserve">FRA </t>
  </si>
  <si>
    <t xml:space="preserve">NED </t>
  </si>
  <si>
    <t xml:space="preserve">CZE </t>
  </si>
  <si>
    <t xml:space="preserve">RUS </t>
  </si>
  <si>
    <t xml:space="preserve">FIN </t>
  </si>
  <si>
    <t xml:space="preserve">GBR </t>
  </si>
  <si>
    <t xml:space="preserve">ESP </t>
  </si>
  <si>
    <t xml:space="preserve">POR </t>
  </si>
  <si>
    <t>FAI</t>
  </si>
  <si>
    <t>NOMBRE</t>
  </si>
  <si>
    <t>UKR155</t>
  </si>
  <si>
    <t>YURIY YATSENKO</t>
  </si>
  <si>
    <t>UKR125</t>
  </si>
  <si>
    <t>ANDRIY YATSENKO</t>
  </si>
  <si>
    <t>KERKKO KERKAVUO</t>
  </si>
  <si>
    <t>LAURI MALILA</t>
  </si>
  <si>
    <t>PETER GERMANN</t>
  </si>
  <si>
    <t>LUCIANO COMPOSTELA</t>
  </si>
  <si>
    <t>FRANCO BALLESIO</t>
  </si>
  <si>
    <t>ALBERTO MAGGI</t>
  </si>
  <si>
    <t>GABRIEL LAGHI</t>
  </si>
  <si>
    <t>. 001732</t>
  </si>
  <si>
    <t>EUGENI YAKOVLEV</t>
  </si>
  <si>
    <t>. 001227</t>
  </si>
  <si>
    <t>VLADIMIR STRAKHOV</t>
  </si>
  <si>
    <t>. 001283</t>
  </si>
  <si>
    <t>VALENTINO SALENEK</t>
  </si>
  <si>
    <t>. 002007</t>
  </si>
  <si>
    <t>VADIM BOLGOV</t>
  </si>
  <si>
    <t>ESP1668</t>
  </si>
  <si>
    <t>JUAN BERMEJO</t>
  </si>
  <si>
    <t>ESP1621</t>
  </si>
  <si>
    <t>CARLOS MAS</t>
  </si>
  <si>
    <t>ESP2034</t>
  </si>
  <si>
    <t>ALFREDO MORALES</t>
  </si>
  <si>
    <t>ESP2079</t>
  </si>
  <si>
    <t>MIGUEL MARZAN</t>
  </si>
  <si>
    <t>POL3919</t>
  </si>
  <si>
    <t>ANDRZEJ KUCHARSKI</t>
  </si>
  <si>
    <t>1413-44</t>
  </si>
  <si>
    <t>HUGO GERALDES</t>
  </si>
  <si>
    <t>1320-44</t>
  </si>
  <si>
    <t>FERNANDO COSTA</t>
  </si>
  <si>
    <t>1411-44</t>
  </si>
  <si>
    <t>RICARDO GRAVE</t>
  </si>
  <si>
    <t>SVK12-15</t>
  </si>
  <si>
    <t>ZDENEK BAJER</t>
  </si>
  <si>
    <t>SVK114-05</t>
  </si>
  <si>
    <t>JAN STANO</t>
  </si>
  <si>
    <t>SVK12-17</t>
  </si>
  <si>
    <t>JAN SKRABALEK</t>
  </si>
  <si>
    <t xml:space="preserve"> FRA0607</t>
  </si>
  <si>
    <t>SERGE DELABARDE</t>
  </si>
  <si>
    <t>FRA62</t>
  </si>
  <si>
    <t>GERARD BILLON</t>
  </si>
  <si>
    <t>FRA26105</t>
  </si>
  <si>
    <t>PHILIPPE GAUTIER</t>
  </si>
  <si>
    <t>FRA1080</t>
  </si>
  <si>
    <t>REMI BERINGER</t>
  </si>
  <si>
    <t>FRA0597</t>
  </si>
  <si>
    <t>GILBERT BERINGER</t>
  </si>
  <si>
    <t>GBR063577</t>
  </si>
  <si>
    <t>ROY CHERRY</t>
  </si>
  <si>
    <t>GBR040352</t>
  </si>
  <si>
    <t>BILL DRAPER</t>
  </si>
  <si>
    <t>GBR068248</t>
  </si>
  <si>
    <t>BARRY ROBINSON</t>
  </si>
  <si>
    <t>GER2217</t>
  </si>
  <si>
    <t>CHRISTOPH HOLTERMANN</t>
  </si>
  <si>
    <t>GER2931</t>
  </si>
  <si>
    <t>ANNE-KRISTIN MOEBIUS</t>
  </si>
  <si>
    <t>F10892</t>
  </si>
  <si>
    <t>LUC DESSAUCY</t>
  </si>
  <si>
    <t>F11149</t>
  </si>
  <si>
    <t>DAVID LIBER</t>
  </si>
  <si>
    <t>CZE307-16</t>
  </si>
  <si>
    <t>RADEK DOBROVOLNY</t>
  </si>
  <si>
    <t>CZE077</t>
  </si>
  <si>
    <t>PETER KAPUSCINSKI</t>
  </si>
  <si>
    <t>CZE461-6</t>
  </si>
  <si>
    <t>JIRI VEJMOLA</t>
  </si>
  <si>
    <t>HENK DE JONG</t>
  </si>
  <si>
    <t>NEDERLANDS</t>
  </si>
  <si>
    <t>Nº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</si>
</sst>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u val="single"/>
      <sz val="20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0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Border="1" applyAlignment="1" applyProtection="1">
      <alignment/>
      <protection hidden="1" locked="0"/>
    </xf>
    <xf numFmtId="0" fontId="0" fillId="0" borderId="0" xfId="0" applyBorder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" fillId="0" borderId="14" xfId="0" applyFont="1" applyBorder="1" applyAlignment="1" quotePrefix="1">
      <alignment horizontal="center"/>
    </xf>
    <xf numFmtId="0" fontId="4" fillId="0" borderId="15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8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right" wrapText="1"/>
    </xf>
    <xf numFmtId="0" fontId="6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8" fillId="0" borderId="19" xfId="0" applyFont="1" applyBorder="1" applyAlignment="1" quotePrefix="1">
      <alignment horizontal="center"/>
    </xf>
    <xf numFmtId="0" fontId="4" fillId="0" borderId="20" xfId="0" applyFont="1" applyBorder="1" applyAlignment="1" applyProtection="1">
      <alignment/>
      <protection hidden="1" locked="0"/>
    </xf>
    <xf numFmtId="0" fontId="4" fillId="0" borderId="17" xfId="0" applyFont="1" applyBorder="1" applyAlignment="1" applyProtection="1">
      <alignment/>
      <protection hidden="1" locked="0"/>
    </xf>
    <xf numFmtId="0" fontId="8" fillId="0" borderId="1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1" xfId="0" applyFont="1" applyBorder="1" applyAlignment="1" applyProtection="1">
      <alignment/>
      <protection hidden="1" locked="0"/>
    </xf>
    <xf numFmtId="0" fontId="4" fillId="0" borderId="22" xfId="0" applyFont="1" applyBorder="1" applyAlignment="1" applyProtection="1">
      <alignment/>
      <protection hidden="1" locked="0"/>
    </xf>
    <xf numFmtId="0" fontId="8" fillId="0" borderId="2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4" fillId="0" borderId="22" xfId="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8" fillId="0" borderId="23" xfId="0" applyFont="1" applyBorder="1" applyAlignment="1" quotePrefix="1">
      <alignment horizontal="center"/>
    </xf>
    <xf numFmtId="0" fontId="6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Continuous" vertical="center"/>
    </xf>
    <xf numFmtId="0" fontId="4" fillId="0" borderId="31" xfId="0" applyFont="1" applyBorder="1" applyAlignment="1">
      <alignment horizontal="righ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 quotePrefix="1">
      <alignment horizontal="center"/>
    </xf>
    <xf numFmtId="0" fontId="4" fillId="0" borderId="35" xfId="0" applyFont="1" applyBorder="1" applyAlignment="1" quotePrefix="1">
      <alignment horizontal="center"/>
    </xf>
    <xf numFmtId="0" fontId="4" fillId="0" borderId="22" xfId="0" applyFont="1" applyBorder="1" applyAlignment="1" quotePrefix="1">
      <alignment horizontal="center"/>
    </xf>
    <xf numFmtId="0" fontId="6" fillId="0" borderId="23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right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4" fillId="0" borderId="42" xfId="0" applyFont="1" applyBorder="1" applyAlignment="1">
      <alignment horizontal="right"/>
    </xf>
    <xf numFmtId="0" fontId="4" fillId="0" borderId="43" xfId="0" applyFont="1" applyBorder="1" applyAlignment="1">
      <alignment horizontal="center"/>
    </xf>
    <xf numFmtId="0" fontId="8" fillId="0" borderId="44" xfId="0" applyFont="1" applyBorder="1" applyAlignment="1" quotePrefix="1">
      <alignment horizontal="center"/>
    </xf>
    <xf numFmtId="0" fontId="4" fillId="0" borderId="42" xfId="0" applyFont="1" applyBorder="1" applyAlignment="1">
      <alignment horizontal="center" wrapText="1"/>
    </xf>
    <xf numFmtId="0" fontId="8" fillId="0" borderId="45" xfId="0" applyFont="1" applyBorder="1" applyAlignment="1">
      <alignment horizontal="center"/>
    </xf>
    <xf numFmtId="0" fontId="4" fillId="0" borderId="42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wrapText="1"/>
    </xf>
    <xf numFmtId="0" fontId="4" fillId="0" borderId="42" xfId="0" applyFont="1" applyBorder="1" applyAlignment="1">
      <alignment horizontal="right" wrapText="1"/>
    </xf>
    <xf numFmtId="0" fontId="4" fillId="0" borderId="43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45" xfId="0" applyFont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 applyProtection="1">
      <alignment/>
      <protection hidden="1" locked="0"/>
    </xf>
    <xf numFmtId="0" fontId="0" fillId="0" borderId="37" xfId="0" applyBorder="1" applyAlignment="1" applyProtection="1">
      <alignment/>
      <protection hidden="1" locked="0"/>
    </xf>
    <xf numFmtId="0" fontId="8" fillId="0" borderId="40" xfId="0" applyFont="1" applyBorder="1" applyAlignment="1">
      <alignment horizontal="center"/>
    </xf>
    <xf numFmtId="0" fontId="6" fillId="0" borderId="4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right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4" fillId="0" borderId="47" xfId="0" applyFont="1" applyBorder="1" applyAlignment="1">
      <alignment horizontal="right"/>
    </xf>
    <xf numFmtId="0" fontId="4" fillId="0" borderId="38" xfId="0" applyFont="1" applyBorder="1" applyAlignment="1">
      <alignment horizontal="center"/>
    </xf>
    <xf numFmtId="0" fontId="8" fillId="0" borderId="39" xfId="0" applyFont="1" applyBorder="1" applyAlignment="1" quotePrefix="1">
      <alignment horizontal="center"/>
    </xf>
    <xf numFmtId="0" fontId="0" fillId="0" borderId="0" xfId="0" applyAlignment="1">
      <alignment horizontal="right"/>
    </xf>
    <xf numFmtId="0" fontId="8" fillId="0" borderId="49" xfId="0" applyFont="1" applyBorder="1" applyAlignment="1">
      <alignment/>
    </xf>
    <xf numFmtId="0" fontId="0" fillId="0" borderId="30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9"/>
  <sheetViews>
    <sheetView tabSelected="1" workbookViewId="0" topLeftCell="A96">
      <selection activeCell="E102" sqref="E102"/>
    </sheetView>
  </sheetViews>
  <sheetFormatPr defaultColWidth="11.421875" defaultRowHeight="12.75"/>
  <cols>
    <col min="1" max="1" width="4.28125" style="0" customWidth="1"/>
    <col min="2" max="2" width="0.71875" style="0" customWidth="1"/>
    <col min="4" max="4" width="6.421875" style="0" customWidth="1"/>
    <col min="5" max="5" width="26.57421875" style="0" bestFit="1" customWidth="1"/>
    <col min="7" max="7" width="7.28125" style="0" bestFit="1" customWidth="1"/>
    <col min="8" max="9" width="4.421875" style="0" bestFit="1" customWidth="1"/>
    <col min="10" max="10" width="7.140625" style="0" bestFit="1" customWidth="1"/>
    <col min="11" max="12" width="4.421875" style="0" bestFit="1" customWidth="1"/>
    <col min="13" max="13" width="7.8515625" style="0" bestFit="1" customWidth="1"/>
    <col min="14" max="14" width="9.7109375" style="0" bestFit="1" customWidth="1"/>
    <col min="15" max="15" width="10.421875" style="0" bestFit="1" customWidth="1"/>
    <col min="16" max="16" width="10.28125" style="0" bestFit="1" customWidth="1"/>
    <col min="17" max="17" width="8.57421875" style="0" bestFit="1" customWidth="1"/>
  </cols>
  <sheetData>
    <row r="1" spans="1:17" ht="25.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ht="19.5" thickBot="1">
      <c r="E2" s="5" t="s">
        <v>59</v>
      </c>
    </row>
    <row r="3" spans="1:17" ht="13.5" thickBot="1">
      <c r="A3" s="6"/>
      <c r="B3" s="6"/>
      <c r="C3" s="7"/>
      <c r="D3" s="8"/>
      <c r="E3" s="8"/>
      <c r="F3" s="9"/>
      <c r="G3" s="10" t="s">
        <v>2</v>
      </c>
      <c r="H3" s="11"/>
      <c r="I3" s="11"/>
      <c r="J3" s="12"/>
      <c r="K3" s="11"/>
      <c r="L3" s="11"/>
      <c r="M3" s="11"/>
      <c r="N3" s="13" t="s">
        <v>3</v>
      </c>
      <c r="O3" s="14"/>
      <c r="P3" s="15"/>
      <c r="Q3" s="2"/>
    </row>
    <row r="4" spans="1:17" ht="29.25" thickBot="1">
      <c r="A4" s="89" t="s">
        <v>4</v>
      </c>
      <c r="B4" s="90"/>
      <c r="C4" s="91" t="s">
        <v>5</v>
      </c>
      <c r="D4" s="92" t="s">
        <v>6</v>
      </c>
      <c r="E4" s="93" t="s">
        <v>7</v>
      </c>
      <c r="F4" s="92" t="s">
        <v>8</v>
      </c>
      <c r="G4" s="92" t="s">
        <v>9</v>
      </c>
      <c r="H4" s="94" t="s">
        <v>10</v>
      </c>
      <c r="I4" s="94" t="s">
        <v>11</v>
      </c>
      <c r="J4" s="92" t="s">
        <v>12</v>
      </c>
      <c r="K4" s="95" t="s">
        <v>13</v>
      </c>
      <c r="L4" s="95" t="s">
        <v>11</v>
      </c>
      <c r="M4" s="96" t="s">
        <v>14</v>
      </c>
      <c r="N4" s="92" t="s">
        <v>15</v>
      </c>
      <c r="O4" s="92" t="s">
        <v>16</v>
      </c>
      <c r="P4" s="92" t="s">
        <v>17</v>
      </c>
      <c r="Q4" s="97" t="s">
        <v>14</v>
      </c>
    </row>
    <row r="5" spans="1:17" ht="15.75">
      <c r="A5" s="98" t="s">
        <v>18</v>
      </c>
      <c r="B5" s="99"/>
      <c r="C5" s="55" t="str">
        <f aca="true" t="shared" si="0" ref="C5:C44">VLOOKUP(D5,$A$99:$F$153,3,0)</f>
        <v>FRA0597</v>
      </c>
      <c r="D5" s="81">
        <v>638</v>
      </c>
      <c r="E5" s="55" t="str">
        <f aca="true" t="shared" si="1" ref="E5:E44">VLOOKUP(D5,$A$99:$F$153,5,0)</f>
        <v>GILBERT BERINGER</v>
      </c>
      <c r="F5" s="55" t="s">
        <v>60</v>
      </c>
      <c r="G5" s="100">
        <v>2942</v>
      </c>
      <c r="H5" s="101">
        <v>92</v>
      </c>
      <c r="I5" s="101">
        <v>90</v>
      </c>
      <c r="J5" s="100">
        <v>2888.5</v>
      </c>
      <c r="K5" s="102">
        <v>92</v>
      </c>
      <c r="L5" s="102">
        <v>92</v>
      </c>
      <c r="M5" s="103">
        <f aca="true" t="shared" si="2" ref="M5:M44">MAX(G5:J5)</f>
        <v>2942</v>
      </c>
      <c r="N5" s="99">
        <v>2845.5</v>
      </c>
      <c r="O5" s="104">
        <v>2977</v>
      </c>
      <c r="P5" s="99">
        <v>3005.5</v>
      </c>
      <c r="Q5" s="105">
        <f>SUM(N5:P5)-MIN(N5:P5)</f>
        <v>5982.5</v>
      </c>
    </row>
    <row r="6" spans="1:17" ht="15.75">
      <c r="A6" s="98">
        <v>2</v>
      </c>
      <c r="B6" s="99"/>
      <c r="C6" s="55" t="str">
        <f t="shared" si="0"/>
        <v> FRA0607</v>
      </c>
      <c r="D6" s="38">
        <v>625</v>
      </c>
      <c r="E6" s="55" t="str">
        <f t="shared" si="1"/>
        <v>SERGE DELABARDE</v>
      </c>
      <c r="F6" s="55" t="s">
        <v>61</v>
      </c>
      <c r="G6" s="100">
        <v>2810.5</v>
      </c>
      <c r="H6" s="101">
        <v>93</v>
      </c>
      <c r="I6" s="101">
        <v>91</v>
      </c>
      <c r="J6" s="100">
        <v>2793</v>
      </c>
      <c r="K6" s="102">
        <v>92</v>
      </c>
      <c r="L6" s="102">
        <v>92</v>
      </c>
      <c r="M6" s="103">
        <f t="shared" si="2"/>
        <v>2810.5</v>
      </c>
      <c r="N6" s="104">
        <v>2931.5</v>
      </c>
      <c r="O6" s="99">
        <v>2919.5</v>
      </c>
      <c r="P6" s="99">
        <v>2921</v>
      </c>
      <c r="Q6" s="105">
        <f>SUM(N6:P6)-MIN(N6:P6)</f>
        <v>5852.5</v>
      </c>
    </row>
    <row r="7" spans="1:17" ht="15.75">
      <c r="A7" s="98">
        <v>3</v>
      </c>
      <c r="B7" s="99"/>
      <c r="C7" s="55">
        <f t="shared" si="0"/>
        <v>49363</v>
      </c>
      <c r="D7" s="38">
        <v>639</v>
      </c>
      <c r="E7" s="55" t="str">
        <f t="shared" si="1"/>
        <v>HENK DE JONG</v>
      </c>
      <c r="F7" s="55" t="s">
        <v>62</v>
      </c>
      <c r="G7" s="100">
        <v>2925.5</v>
      </c>
      <c r="H7" s="101">
        <v>92.8</v>
      </c>
      <c r="I7" s="101">
        <v>92</v>
      </c>
      <c r="J7" s="100">
        <v>2903</v>
      </c>
      <c r="K7" s="102">
        <v>96</v>
      </c>
      <c r="L7" s="102">
        <v>95</v>
      </c>
      <c r="M7" s="103">
        <f t="shared" si="2"/>
        <v>2925.5</v>
      </c>
      <c r="N7" s="99">
        <v>2837.5</v>
      </c>
      <c r="O7" s="104">
        <v>2912.5</v>
      </c>
      <c r="P7" s="99">
        <v>2900</v>
      </c>
      <c r="Q7" s="105">
        <f aca="true" t="shared" si="3" ref="Q7:Q19">SUM(N7:P7)-MIN(N7:P7)</f>
        <v>5812.5</v>
      </c>
    </row>
    <row r="8" spans="1:17" ht="15.75">
      <c r="A8" s="98">
        <v>4</v>
      </c>
      <c r="B8" s="99"/>
      <c r="C8" s="55" t="str">
        <f t="shared" si="0"/>
        <v>UKR155</v>
      </c>
      <c r="D8" s="38">
        <v>600</v>
      </c>
      <c r="E8" s="55" t="str">
        <f t="shared" si="1"/>
        <v>YURIY YATSENKO</v>
      </c>
      <c r="F8" s="55" t="s">
        <v>45</v>
      </c>
      <c r="G8" s="100">
        <v>2829</v>
      </c>
      <c r="H8" s="101">
        <v>90</v>
      </c>
      <c r="I8" s="101">
        <v>89</v>
      </c>
      <c r="J8" s="100">
        <v>2801</v>
      </c>
      <c r="K8" s="102">
        <v>90</v>
      </c>
      <c r="L8" s="102">
        <v>91</v>
      </c>
      <c r="M8" s="103">
        <f>MAX(G8:J8)</f>
        <v>2829</v>
      </c>
      <c r="N8" s="104">
        <v>2887.5</v>
      </c>
      <c r="O8" s="99">
        <v>2851.5</v>
      </c>
      <c r="P8" s="104">
        <v>2918</v>
      </c>
      <c r="Q8" s="105">
        <f t="shared" si="3"/>
        <v>5805.5</v>
      </c>
    </row>
    <row r="9" spans="1:17" ht="15.75">
      <c r="A9" s="98">
        <v>5</v>
      </c>
      <c r="B9" s="99"/>
      <c r="C9" s="55" t="str">
        <f t="shared" si="0"/>
        <v>FRA1080</v>
      </c>
      <c r="D9" s="38">
        <v>515</v>
      </c>
      <c r="E9" s="55" t="str">
        <f t="shared" si="1"/>
        <v>REMI BERINGER</v>
      </c>
      <c r="F9" s="55" t="s">
        <v>19</v>
      </c>
      <c r="G9" s="100">
        <v>2810</v>
      </c>
      <c r="H9" s="101">
        <v>94</v>
      </c>
      <c r="I9" s="101">
        <v>93</v>
      </c>
      <c r="J9" s="100">
        <v>2823</v>
      </c>
      <c r="K9" s="102">
        <v>91</v>
      </c>
      <c r="L9" s="102">
        <v>90</v>
      </c>
      <c r="M9" s="103">
        <f t="shared" si="2"/>
        <v>2823</v>
      </c>
      <c r="N9" s="104">
        <v>2843.5</v>
      </c>
      <c r="O9" s="104">
        <v>2911.5</v>
      </c>
      <c r="P9" s="104">
        <v>2889</v>
      </c>
      <c r="Q9" s="105">
        <f t="shared" si="3"/>
        <v>5800.5</v>
      </c>
    </row>
    <row r="10" spans="1:17" ht="15.75">
      <c r="A10" s="98">
        <v>6</v>
      </c>
      <c r="B10" s="99"/>
      <c r="C10" s="55" t="str">
        <f t="shared" si="0"/>
        <v>UKR125</v>
      </c>
      <c r="D10" s="38">
        <v>601</v>
      </c>
      <c r="E10" s="55" t="str">
        <f t="shared" si="1"/>
        <v>ANDRIY YATSENKO</v>
      </c>
      <c r="F10" s="55" t="s">
        <v>45</v>
      </c>
      <c r="G10" s="100">
        <v>2761</v>
      </c>
      <c r="H10" s="101">
        <v>90</v>
      </c>
      <c r="I10" s="101">
        <v>89</v>
      </c>
      <c r="J10" s="100">
        <v>2875</v>
      </c>
      <c r="K10" s="102">
        <v>91</v>
      </c>
      <c r="L10" s="102">
        <v>91</v>
      </c>
      <c r="M10" s="103">
        <f t="shared" si="2"/>
        <v>2875</v>
      </c>
      <c r="N10" s="99">
        <v>2852</v>
      </c>
      <c r="O10" s="99">
        <v>2884</v>
      </c>
      <c r="P10" s="104">
        <v>2883</v>
      </c>
      <c r="Q10" s="105">
        <f>SUM(N10:P10)-MIN(N10:P10)</f>
        <v>5767</v>
      </c>
    </row>
    <row r="11" spans="1:17" ht="15.75">
      <c r="A11" s="98">
        <v>7</v>
      </c>
      <c r="B11" s="99"/>
      <c r="C11" s="55" t="str">
        <f t="shared" si="0"/>
        <v>GER2217</v>
      </c>
      <c r="D11" s="38">
        <v>631</v>
      </c>
      <c r="E11" s="55" t="str">
        <f t="shared" si="1"/>
        <v>CHRISTOPH HOLTERMANN</v>
      </c>
      <c r="F11" s="55" t="s">
        <v>54</v>
      </c>
      <c r="G11" s="100">
        <v>2814</v>
      </c>
      <c r="H11" s="101">
        <v>91</v>
      </c>
      <c r="I11" s="101">
        <v>90</v>
      </c>
      <c r="J11" s="100">
        <v>2705.5</v>
      </c>
      <c r="K11" s="102">
        <v>93.5</v>
      </c>
      <c r="L11" s="102">
        <v>93</v>
      </c>
      <c r="M11" s="103">
        <f t="shared" si="2"/>
        <v>2814</v>
      </c>
      <c r="N11" s="104">
        <v>2785.5</v>
      </c>
      <c r="O11" s="104">
        <v>2827.5</v>
      </c>
      <c r="P11" s="104">
        <v>2870.5</v>
      </c>
      <c r="Q11" s="105">
        <f t="shared" si="3"/>
        <v>5698</v>
      </c>
    </row>
    <row r="12" spans="1:17" ht="15.75">
      <c r="A12" s="98">
        <v>8</v>
      </c>
      <c r="B12" s="99"/>
      <c r="C12" s="55" t="str">
        <f t="shared" si="0"/>
        <v>F10892</v>
      </c>
      <c r="D12" s="38">
        <v>742</v>
      </c>
      <c r="E12" s="55" t="str">
        <f t="shared" si="1"/>
        <v>LUC DESSAUCY</v>
      </c>
      <c r="F12" s="55" t="s">
        <v>48</v>
      </c>
      <c r="G12" s="100">
        <v>2676.5</v>
      </c>
      <c r="H12" s="101">
        <v>90</v>
      </c>
      <c r="I12" s="101">
        <v>91</v>
      </c>
      <c r="J12" s="100">
        <v>2790.5</v>
      </c>
      <c r="K12" s="102">
        <v>93</v>
      </c>
      <c r="L12" s="102">
        <v>92</v>
      </c>
      <c r="M12" s="103">
        <f t="shared" si="2"/>
        <v>2790.5</v>
      </c>
      <c r="N12" s="99">
        <v>2536.5</v>
      </c>
      <c r="O12" s="99">
        <v>2868.5</v>
      </c>
      <c r="P12" s="104">
        <v>2825.5</v>
      </c>
      <c r="Q12" s="105">
        <f>SUM(N12:P12)-MIN(N12:P12)</f>
        <v>5694</v>
      </c>
    </row>
    <row r="13" spans="1:17" ht="15.75">
      <c r="A13" s="98">
        <v>9</v>
      </c>
      <c r="B13" s="99"/>
      <c r="C13" s="55" t="str">
        <f t="shared" si="0"/>
        <v>CZE461-6</v>
      </c>
      <c r="D13" s="38">
        <v>637</v>
      </c>
      <c r="E13" s="55" t="str">
        <f t="shared" si="1"/>
        <v>JIRI VEJMOLA</v>
      </c>
      <c r="F13" s="55" t="s">
        <v>63</v>
      </c>
      <c r="G13" s="100">
        <v>2700.5</v>
      </c>
      <c r="H13" s="101">
        <v>92</v>
      </c>
      <c r="I13" s="101">
        <v>90</v>
      </c>
      <c r="J13" s="100">
        <v>2833</v>
      </c>
      <c r="K13" s="102">
        <v>93</v>
      </c>
      <c r="L13" s="102">
        <v>90.5</v>
      </c>
      <c r="M13" s="103">
        <f t="shared" si="2"/>
        <v>2833</v>
      </c>
      <c r="N13" s="104">
        <v>2801.5</v>
      </c>
      <c r="O13" s="106">
        <v>2837</v>
      </c>
      <c r="P13" s="106">
        <v>2810</v>
      </c>
      <c r="Q13" s="105">
        <f>SUM(N13:P13)-MIN(N13:P13)</f>
        <v>5647</v>
      </c>
    </row>
    <row r="14" spans="1:17" ht="15.75">
      <c r="A14" s="98">
        <v>10</v>
      </c>
      <c r="B14" s="99"/>
      <c r="C14" s="55" t="str">
        <f t="shared" si="0"/>
        <v>. 001227</v>
      </c>
      <c r="D14" s="38">
        <v>610</v>
      </c>
      <c r="E14" s="55" t="str">
        <f t="shared" si="1"/>
        <v>VLADIMIR STRAKHOV</v>
      </c>
      <c r="F14" s="55" t="s">
        <v>64</v>
      </c>
      <c r="G14" s="107">
        <v>2751.5</v>
      </c>
      <c r="H14" s="108">
        <v>90</v>
      </c>
      <c r="I14" s="108">
        <v>89</v>
      </c>
      <c r="J14" s="107">
        <v>2616</v>
      </c>
      <c r="K14" s="109">
        <v>90</v>
      </c>
      <c r="L14" s="109">
        <v>90</v>
      </c>
      <c r="M14" s="103">
        <f t="shared" si="2"/>
        <v>2751.5</v>
      </c>
      <c r="N14" s="99">
        <v>2783.5</v>
      </c>
      <c r="O14" s="104">
        <v>2842</v>
      </c>
      <c r="P14" s="104">
        <v>2804.5</v>
      </c>
      <c r="Q14" s="105">
        <f t="shared" si="3"/>
        <v>5646.5</v>
      </c>
    </row>
    <row r="15" spans="1:17" ht="15.75">
      <c r="A15" s="98">
        <v>11</v>
      </c>
      <c r="B15" s="99"/>
      <c r="C15" s="55" t="str">
        <f t="shared" si="0"/>
        <v>SVK114-05</v>
      </c>
      <c r="D15" s="38">
        <v>623</v>
      </c>
      <c r="E15" s="55" t="str">
        <f t="shared" si="1"/>
        <v>JAN STANO</v>
      </c>
      <c r="F15" s="55" t="s">
        <v>31</v>
      </c>
      <c r="G15" s="100">
        <v>2752.5</v>
      </c>
      <c r="H15" s="101">
        <v>91</v>
      </c>
      <c r="I15" s="101">
        <v>90</v>
      </c>
      <c r="J15" s="100">
        <v>2671</v>
      </c>
      <c r="K15" s="102">
        <v>94</v>
      </c>
      <c r="L15" s="102">
        <v>96</v>
      </c>
      <c r="M15" s="103">
        <f t="shared" si="2"/>
        <v>2752.5</v>
      </c>
      <c r="N15" s="99">
        <v>2758.5</v>
      </c>
      <c r="O15" s="104">
        <v>2846.5</v>
      </c>
      <c r="P15" s="99">
        <v>2796</v>
      </c>
      <c r="Q15" s="105">
        <f>SUM(N15:P15)-MIN(N15:P15)</f>
        <v>5642.5</v>
      </c>
    </row>
    <row r="16" spans="1:17" ht="15.75">
      <c r="A16" s="98">
        <v>12</v>
      </c>
      <c r="B16" s="99"/>
      <c r="C16" s="55" t="str">
        <f t="shared" si="0"/>
        <v>FRA26105</v>
      </c>
      <c r="D16" s="38">
        <v>627</v>
      </c>
      <c r="E16" s="55" t="str">
        <f t="shared" si="1"/>
        <v>PHILIPPE GAUTIER</v>
      </c>
      <c r="F16" s="55" t="s">
        <v>61</v>
      </c>
      <c r="G16" s="100">
        <v>2751.5</v>
      </c>
      <c r="H16" s="101">
        <v>92</v>
      </c>
      <c r="I16" s="101">
        <v>90.9</v>
      </c>
      <c r="J16" s="100">
        <v>2793.5</v>
      </c>
      <c r="K16" s="102">
        <v>91</v>
      </c>
      <c r="L16" s="102">
        <v>90</v>
      </c>
      <c r="M16" s="103">
        <f t="shared" si="2"/>
        <v>2793.5</v>
      </c>
      <c r="N16" s="106">
        <v>2808</v>
      </c>
      <c r="O16" s="104">
        <v>2831.5</v>
      </c>
      <c r="P16" s="99">
        <v>2803.5</v>
      </c>
      <c r="Q16" s="105">
        <f t="shared" si="3"/>
        <v>5639.5</v>
      </c>
    </row>
    <row r="17" spans="1:17" ht="15.75">
      <c r="A17" s="98">
        <v>13</v>
      </c>
      <c r="B17" s="99"/>
      <c r="C17" s="55">
        <f t="shared" si="0"/>
        <v>10758</v>
      </c>
      <c r="D17" s="38">
        <v>607</v>
      </c>
      <c r="E17" s="55" t="str">
        <f t="shared" si="1"/>
        <v>ALBERTO MAGGI</v>
      </c>
      <c r="F17" s="55" t="s">
        <v>39</v>
      </c>
      <c r="G17" s="107">
        <v>2766.5</v>
      </c>
      <c r="H17" s="108">
        <v>96</v>
      </c>
      <c r="I17" s="108">
        <v>95</v>
      </c>
      <c r="J17" s="107">
        <v>2735.5</v>
      </c>
      <c r="K17" s="109">
        <v>96</v>
      </c>
      <c r="L17" s="109">
        <v>96</v>
      </c>
      <c r="M17" s="103">
        <f t="shared" si="2"/>
        <v>2766.5</v>
      </c>
      <c r="N17" s="104">
        <v>2797</v>
      </c>
      <c r="O17" s="99">
        <v>2819</v>
      </c>
      <c r="P17" s="104">
        <v>2749.5</v>
      </c>
      <c r="Q17" s="105">
        <f t="shared" si="3"/>
        <v>5616</v>
      </c>
    </row>
    <row r="18" spans="1:17" ht="15.75">
      <c r="A18" s="98">
        <v>14</v>
      </c>
      <c r="B18" s="99"/>
      <c r="C18" s="55">
        <f t="shared" si="0"/>
        <v>11275</v>
      </c>
      <c r="D18" s="38">
        <v>604</v>
      </c>
      <c r="E18" s="55" t="str">
        <f t="shared" si="1"/>
        <v>PETER GERMANN</v>
      </c>
      <c r="F18" s="55" t="s">
        <v>56</v>
      </c>
      <c r="G18" s="107">
        <v>2783</v>
      </c>
      <c r="H18" s="108">
        <v>96</v>
      </c>
      <c r="I18" s="108">
        <v>96</v>
      </c>
      <c r="J18" s="107">
        <v>2561</v>
      </c>
      <c r="K18" s="109">
        <v>95</v>
      </c>
      <c r="L18" s="109">
        <v>94</v>
      </c>
      <c r="M18" s="103">
        <f t="shared" si="2"/>
        <v>2783</v>
      </c>
      <c r="N18" s="104">
        <v>2821.5</v>
      </c>
      <c r="O18" s="104">
        <v>2787.5</v>
      </c>
      <c r="P18" s="104">
        <v>2772.5</v>
      </c>
      <c r="Q18" s="105">
        <f t="shared" si="3"/>
        <v>5609</v>
      </c>
    </row>
    <row r="19" spans="1:17" ht="16.5" thickBot="1">
      <c r="A19" s="98">
        <v>15</v>
      </c>
      <c r="B19" s="99"/>
      <c r="C19" s="55" t="str">
        <f t="shared" si="0"/>
        <v>CZE307-16</v>
      </c>
      <c r="D19" s="38">
        <v>635</v>
      </c>
      <c r="E19" s="55" t="str">
        <f t="shared" si="1"/>
        <v>RADEK DOBROVOLNY</v>
      </c>
      <c r="F19" s="55" t="s">
        <v>63</v>
      </c>
      <c r="G19" s="100">
        <v>2754.5</v>
      </c>
      <c r="H19" s="101">
        <v>91</v>
      </c>
      <c r="I19" s="101">
        <v>90</v>
      </c>
      <c r="J19" s="100">
        <v>2692</v>
      </c>
      <c r="K19" s="102">
        <v>90</v>
      </c>
      <c r="L19" s="102">
        <v>90</v>
      </c>
      <c r="M19" s="103">
        <f t="shared" si="2"/>
        <v>2754.5</v>
      </c>
      <c r="N19" s="110">
        <v>2683</v>
      </c>
      <c r="O19" s="111">
        <v>2772.5</v>
      </c>
      <c r="P19" s="111">
        <v>2680</v>
      </c>
      <c r="Q19" s="112">
        <f t="shared" si="3"/>
        <v>5455.5</v>
      </c>
    </row>
    <row r="20" spans="1:17" ht="15.75">
      <c r="A20" s="98">
        <v>16</v>
      </c>
      <c r="B20" s="99"/>
      <c r="C20" s="55">
        <f t="shared" si="0"/>
        <v>1799</v>
      </c>
      <c r="D20" s="38">
        <v>602</v>
      </c>
      <c r="E20" s="55" t="str">
        <f t="shared" si="1"/>
        <v>KERKKO KERKAVUO</v>
      </c>
      <c r="F20" s="55" t="s">
        <v>65</v>
      </c>
      <c r="G20" s="100">
        <v>2742</v>
      </c>
      <c r="H20" s="101">
        <v>95</v>
      </c>
      <c r="I20" s="101">
        <v>95</v>
      </c>
      <c r="J20" s="100">
        <v>2713</v>
      </c>
      <c r="K20" s="102">
        <v>96</v>
      </c>
      <c r="L20" s="102">
        <v>94</v>
      </c>
      <c r="M20" s="113">
        <f t="shared" si="2"/>
        <v>2742</v>
      </c>
      <c r="N20" s="62"/>
      <c r="O20" s="62"/>
      <c r="P20" s="62"/>
      <c r="Q20" s="114"/>
    </row>
    <row r="21" spans="1:17" ht="15.75">
      <c r="A21" s="98">
        <v>17</v>
      </c>
      <c r="B21" s="99"/>
      <c r="C21" s="55" t="str">
        <f t="shared" si="0"/>
        <v>SVK12-15</v>
      </c>
      <c r="D21" s="38">
        <v>622</v>
      </c>
      <c r="E21" s="55" t="str">
        <f t="shared" si="1"/>
        <v>ZDENEK BAJER</v>
      </c>
      <c r="F21" s="55" t="s">
        <v>31</v>
      </c>
      <c r="G21" s="100">
        <v>2736.5</v>
      </c>
      <c r="H21" s="101">
        <v>90</v>
      </c>
      <c r="I21" s="101">
        <v>89</v>
      </c>
      <c r="J21" s="100">
        <v>2695</v>
      </c>
      <c r="K21" s="102">
        <v>89</v>
      </c>
      <c r="L21" s="102">
        <v>88</v>
      </c>
      <c r="M21" s="103">
        <f t="shared" si="2"/>
        <v>2736.5</v>
      </c>
      <c r="N21" s="1"/>
      <c r="O21" s="1"/>
      <c r="P21" s="1"/>
      <c r="Q21" s="2"/>
    </row>
    <row r="22" spans="1:17" ht="15.75">
      <c r="A22" s="98">
        <v>18</v>
      </c>
      <c r="B22" s="99"/>
      <c r="C22" s="55" t="str">
        <f t="shared" si="0"/>
        <v>GBR068248</v>
      </c>
      <c r="D22" s="38">
        <v>630</v>
      </c>
      <c r="E22" s="55" t="str">
        <f t="shared" si="1"/>
        <v>BARRY ROBINSON</v>
      </c>
      <c r="F22" s="55" t="s">
        <v>66</v>
      </c>
      <c r="G22" s="100">
        <v>2631</v>
      </c>
      <c r="H22" s="101">
        <v>94</v>
      </c>
      <c r="I22" s="101">
        <v>93</v>
      </c>
      <c r="J22" s="100">
        <v>2728</v>
      </c>
      <c r="K22" s="102">
        <v>94</v>
      </c>
      <c r="L22" s="102">
        <v>94</v>
      </c>
      <c r="M22" s="103">
        <f t="shared" si="2"/>
        <v>2728</v>
      </c>
      <c r="N22" s="1"/>
      <c r="O22" s="1"/>
      <c r="P22" s="1"/>
      <c r="Q22" s="2"/>
    </row>
    <row r="23" spans="1:17" ht="15.75">
      <c r="A23" s="98">
        <v>19</v>
      </c>
      <c r="B23" s="99"/>
      <c r="C23" s="55" t="str">
        <f t="shared" si="0"/>
        <v>. 001283</v>
      </c>
      <c r="D23" s="38">
        <v>611</v>
      </c>
      <c r="E23" s="55" t="str">
        <f t="shared" si="1"/>
        <v>VALENTINO SALENEK</v>
      </c>
      <c r="F23" s="55" t="s">
        <v>64</v>
      </c>
      <c r="G23" s="107">
        <v>2662.5</v>
      </c>
      <c r="H23" s="108">
        <v>90</v>
      </c>
      <c r="I23" s="108">
        <v>88</v>
      </c>
      <c r="J23" s="107">
        <v>2718</v>
      </c>
      <c r="K23" s="109">
        <v>92</v>
      </c>
      <c r="L23" s="109">
        <v>93</v>
      </c>
      <c r="M23" s="103">
        <f t="shared" si="2"/>
        <v>2718</v>
      </c>
      <c r="N23" s="1"/>
      <c r="O23" s="1"/>
      <c r="P23" s="1"/>
      <c r="Q23" s="2"/>
    </row>
    <row r="24" spans="1:17" ht="15.75">
      <c r="A24" s="98">
        <v>20</v>
      </c>
      <c r="B24" s="99"/>
      <c r="C24" s="55" t="str">
        <f t="shared" si="0"/>
        <v>FRA62</v>
      </c>
      <c r="D24" s="38">
        <v>626</v>
      </c>
      <c r="E24" s="55" t="str">
        <f t="shared" si="1"/>
        <v>GERARD BILLON</v>
      </c>
      <c r="F24" s="55" t="s">
        <v>61</v>
      </c>
      <c r="G24" s="100">
        <v>2637.5</v>
      </c>
      <c r="H24" s="101">
        <v>93</v>
      </c>
      <c r="I24" s="101">
        <v>92</v>
      </c>
      <c r="J24" s="100">
        <v>2710.5</v>
      </c>
      <c r="K24" s="102">
        <v>94</v>
      </c>
      <c r="L24" s="102">
        <v>94</v>
      </c>
      <c r="M24" s="103">
        <f t="shared" si="2"/>
        <v>2710.5</v>
      </c>
      <c r="N24" s="1"/>
      <c r="O24" s="1"/>
      <c r="P24" s="1"/>
      <c r="Q24" s="2"/>
    </row>
    <row r="25" spans="1:17" ht="15.75">
      <c r="A25" s="98">
        <v>21</v>
      </c>
      <c r="B25" s="99"/>
      <c r="C25" s="55" t="str">
        <f t="shared" si="0"/>
        <v>SVK12-17</v>
      </c>
      <c r="D25" s="38">
        <v>624</v>
      </c>
      <c r="E25" s="55" t="str">
        <f t="shared" si="1"/>
        <v>JAN SKRABALEK</v>
      </c>
      <c r="F25" s="55" t="s">
        <v>31</v>
      </c>
      <c r="G25" s="100">
        <v>2545.5</v>
      </c>
      <c r="H25" s="101">
        <v>92</v>
      </c>
      <c r="I25" s="101">
        <v>91</v>
      </c>
      <c r="J25" s="100">
        <v>2708</v>
      </c>
      <c r="K25" s="102">
        <v>96</v>
      </c>
      <c r="L25" s="102">
        <v>95</v>
      </c>
      <c r="M25" s="103">
        <f t="shared" si="2"/>
        <v>2708</v>
      </c>
      <c r="N25" s="1"/>
      <c r="O25" s="1"/>
      <c r="P25" s="1"/>
      <c r="Q25" s="2"/>
    </row>
    <row r="26" spans="1:17" ht="15.75">
      <c r="A26" s="98">
        <v>22</v>
      </c>
      <c r="B26" s="99"/>
      <c r="C26" s="55" t="str">
        <f t="shared" si="0"/>
        <v>. 001732</v>
      </c>
      <c r="D26" s="38">
        <v>609</v>
      </c>
      <c r="E26" s="55" t="str">
        <f t="shared" si="1"/>
        <v>EUGENI YAKOVLEV</v>
      </c>
      <c r="F26" s="55" t="s">
        <v>64</v>
      </c>
      <c r="G26" s="100">
        <v>2707</v>
      </c>
      <c r="H26" s="101">
        <v>90</v>
      </c>
      <c r="I26" s="101">
        <v>89</v>
      </c>
      <c r="J26" s="100">
        <v>2687.5</v>
      </c>
      <c r="K26" s="102">
        <v>90</v>
      </c>
      <c r="L26" s="102">
        <v>89</v>
      </c>
      <c r="M26" s="103">
        <f t="shared" si="2"/>
        <v>2707</v>
      </c>
      <c r="N26" s="1"/>
      <c r="O26" s="1"/>
      <c r="P26" s="1"/>
      <c r="Q26" s="2"/>
    </row>
    <row r="27" spans="1:17" ht="15.75">
      <c r="A27" s="98">
        <v>23</v>
      </c>
      <c r="B27" s="99"/>
      <c r="C27" s="55" t="str">
        <f t="shared" si="0"/>
        <v>GBR063577</v>
      </c>
      <c r="D27" s="38">
        <v>628</v>
      </c>
      <c r="E27" s="55" t="str">
        <f t="shared" si="1"/>
        <v>ROY CHERRY</v>
      </c>
      <c r="F27" s="55" t="s">
        <v>66</v>
      </c>
      <c r="G27" s="100">
        <v>2575</v>
      </c>
      <c r="H27" s="101">
        <v>86</v>
      </c>
      <c r="I27" s="101">
        <v>87</v>
      </c>
      <c r="J27" s="100">
        <v>2691.5</v>
      </c>
      <c r="K27" s="102">
        <v>98</v>
      </c>
      <c r="L27" s="102">
        <v>98</v>
      </c>
      <c r="M27" s="103">
        <f t="shared" si="2"/>
        <v>2691.5</v>
      </c>
      <c r="N27" s="1"/>
      <c r="O27" s="1"/>
      <c r="P27" s="1"/>
      <c r="Q27" s="2"/>
    </row>
    <row r="28" spans="1:17" ht="15.75">
      <c r="A28" s="98">
        <v>24</v>
      </c>
      <c r="B28" s="99"/>
      <c r="C28" s="55" t="str">
        <f t="shared" si="0"/>
        <v>F11149</v>
      </c>
      <c r="D28" s="38">
        <v>634</v>
      </c>
      <c r="E28" s="55" t="str">
        <f t="shared" si="1"/>
        <v>DAVID LIBER</v>
      </c>
      <c r="F28" s="55" t="s">
        <v>48</v>
      </c>
      <c r="G28" s="100">
        <v>2487.5</v>
      </c>
      <c r="H28" s="101">
        <v>87</v>
      </c>
      <c r="I28" s="101">
        <v>85</v>
      </c>
      <c r="J28" s="100">
        <v>2684</v>
      </c>
      <c r="K28" s="102">
        <v>90</v>
      </c>
      <c r="L28" s="102">
        <v>87.5</v>
      </c>
      <c r="M28" s="103">
        <f t="shared" si="2"/>
        <v>2684</v>
      </c>
      <c r="N28" s="1"/>
      <c r="O28" s="1"/>
      <c r="P28" s="1"/>
      <c r="Q28" s="2"/>
    </row>
    <row r="29" spans="1:17" ht="15.75">
      <c r="A29" s="98">
        <v>25</v>
      </c>
      <c r="B29" s="99"/>
      <c r="C29" s="55" t="str">
        <f t="shared" si="0"/>
        <v>GBR040352</v>
      </c>
      <c r="D29" s="38">
        <v>629</v>
      </c>
      <c r="E29" s="55" t="str">
        <f t="shared" si="1"/>
        <v>BILL DRAPER</v>
      </c>
      <c r="F29" s="55" t="s">
        <v>66</v>
      </c>
      <c r="G29" s="100">
        <v>2554.5</v>
      </c>
      <c r="H29" s="101">
        <v>93.2</v>
      </c>
      <c r="I29" s="101">
        <v>91.5</v>
      </c>
      <c r="J29" s="100">
        <v>2682</v>
      </c>
      <c r="K29" s="102">
        <v>96</v>
      </c>
      <c r="L29" s="102">
        <v>96</v>
      </c>
      <c r="M29" s="103">
        <f t="shared" si="2"/>
        <v>2682</v>
      </c>
      <c r="N29" s="1"/>
      <c r="O29" s="1"/>
      <c r="P29" s="1"/>
      <c r="Q29" s="2"/>
    </row>
    <row r="30" spans="1:17" ht="16.5" thickBot="1">
      <c r="A30" s="98">
        <v>26</v>
      </c>
      <c r="B30" s="99"/>
      <c r="C30" s="55">
        <f t="shared" si="0"/>
        <v>4179</v>
      </c>
      <c r="D30" s="38">
        <v>606</v>
      </c>
      <c r="E30" s="55" t="str">
        <f t="shared" si="1"/>
        <v>FRANCO BALLESIO</v>
      </c>
      <c r="F30" s="55" t="s">
        <v>39</v>
      </c>
      <c r="G30" s="107">
        <v>2633.5</v>
      </c>
      <c r="H30" s="108">
        <v>91</v>
      </c>
      <c r="I30" s="108">
        <v>90</v>
      </c>
      <c r="J30" s="107">
        <v>2664.5</v>
      </c>
      <c r="K30" s="109">
        <v>94</v>
      </c>
      <c r="L30" s="109">
        <v>93</v>
      </c>
      <c r="M30" s="103">
        <f t="shared" si="2"/>
        <v>2664.5</v>
      </c>
      <c r="N30" s="1"/>
      <c r="O30" s="1"/>
      <c r="P30" s="1"/>
      <c r="Q30" s="2"/>
    </row>
    <row r="31" spans="1:17" ht="16.5" thickBot="1">
      <c r="A31" s="98">
        <v>27</v>
      </c>
      <c r="B31" s="99"/>
      <c r="C31" s="55" t="str">
        <f t="shared" si="0"/>
        <v>. 002007</v>
      </c>
      <c r="D31" s="38">
        <v>612</v>
      </c>
      <c r="E31" s="55" t="str">
        <f t="shared" si="1"/>
        <v>VADIM BOLGOV</v>
      </c>
      <c r="F31" s="55" t="s">
        <v>20</v>
      </c>
      <c r="G31" s="107">
        <v>2659</v>
      </c>
      <c r="H31" s="108">
        <v>91</v>
      </c>
      <c r="I31" s="108">
        <v>90</v>
      </c>
      <c r="J31" s="107">
        <v>2414.5</v>
      </c>
      <c r="K31" s="109">
        <v>90</v>
      </c>
      <c r="L31" s="109">
        <v>91</v>
      </c>
      <c r="M31" s="103">
        <f t="shared" si="2"/>
        <v>2659</v>
      </c>
      <c r="N31" s="115">
        <v>2742.5</v>
      </c>
      <c r="O31" s="116">
        <v>2768.5</v>
      </c>
      <c r="P31" s="116">
        <v>2731.5</v>
      </c>
      <c r="Q31" s="117">
        <f>SUM(N31:P31)-MIN(N31:P31)</f>
        <v>5511</v>
      </c>
    </row>
    <row r="32" spans="1:17" ht="15.75">
      <c r="A32" s="98">
        <v>28</v>
      </c>
      <c r="B32" s="99"/>
      <c r="C32" s="55" t="str">
        <f t="shared" si="0"/>
        <v>CZE077</v>
      </c>
      <c r="D32" s="38">
        <v>636</v>
      </c>
      <c r="E32" s="55" t="str">
        <f t="shared" si="1"/>
        <v>PETER KAPUSCINSKI</v>
      </c>
      <c r="F32" s="55" t="s">
        <v>63</v>
      </c>
      <c r="G32" s="100">
        <v>2655.5</v>
      </c>
      <c r="H32" s="101">
        <v>93</v>
      </c>
      <c r="I32" s="101">
        <v>92</v>
      </c>
      <c r="J32" s="100">
        <v>2524</v>
      </c>
      <c r="K32" s="102">
        <v>86</v>
      </c>
      <c r="L32" s="102">
        <v>86</v>
      </c>
      <c r="M32" s="103">
        <f t="shared" si="2"/>
        <v>2655.5</v>
      </c>
      <c r="N32" s="1"/>
      <c r="O32" s="1"/>
      <c r="P32" s="1"/>
      <c r="Q32" s="2"/>
    </row>
    <row r="33" spans="1:17" ht="15.75">
      <c r="A33" s="98">
        <v>29</v>
      </c>
      <c r="B33" s="99"/>
      <c r="C33" s="55">
        <f t="shared" si="0"/>
        <v>2172</v>
      </c>
      <c r="D33" s="38">
        <v>605</v>
      </c>
      <c r="E33" s="55" t="str">
        <f t="shared" si="1"/>
        <v>LUCIANO COMPOSTELA</v>
      </c>
      <c r="F33" s="55" t="s">
        <v>39</v>
      </c>
      <c r="G33" s="107">
        <v>2627.5</v>
      </c>
      <c r="H33" s="108">
        <v>93.5</v>
      </c>
      <c r="I33" s="108">
        <v>95</v>
      </c>
      <c r="J33" s="107">
        <v>2612.5</v>
      </c>
      <c r="K33" s="109">
        <v>93</v>
      </c>
      <c r="L33" s="109">
        <v>93</v>
      </c>
      <c r="M33" s="103">
        <f t="shared" si="2"/>
        <v>2627.5</v>
      </c>
      <c r="N33" s="1"/>
      <c r="O33" s="1"/>
      <c r="P33" s="1"/>
      <c r="Q33" s="2"/>
    </row>
    <row r="34" spans="1:17" ht="16.5" thickBot="1">
      <c r="A34" s="98">
        <v>30</v>
      </c>
      <c r="B34" s="99"/>
      <c r="C34" s="55" t="str">
        <f t="shared" si="0"/>
        <v>ESP1668</v>
      </c>
      <c r="D34" s="38">
        <v>613</v>
      </c>
      <c r="E34" s="55" t="str">
        <f t="shared" si="1"/>
        <v>JUAN BERMEJO</v>
      </c>
      <c r="F34" s="55" t="s">
        <v>67</v>
      </c>
      <c r="G34" s="100">
        <v>2625.5</v>
      </c>
      <c r="H34" s="101">
        <v>91</v>
      </c>
      <c r="I34" s="101">
        <v>90</v>
      </c>
      <c r="J34" s="100">
        <v>2591</v>
      </c>
      <c r="K34" s="102">
        <v>92</v>
      </c>
      <c r="L34" s="102">
        <v>92</v>
      </c>
      <c r="M34" s="103">
        <f t="shared" si="2"/>
        <v>2625.5</v>
      </c>
      <c r="N34" s="1"/>
      <c r="O34" s="1"/>
      <c r="P34" s="1"/>
      <c r="Q34" s="2"/>
    </row>
    <row r="35" spans="1:17" ht="16.5" thickBot="1">
      <c r="A35" s="98">
        <v>31</v>
      </c>
      <c r="B35" s="99"/>
      <c r="C35" s="55" t="str">
        <f t="shared" si="0"/>
        <v>POL3919</v>
      </c>
      <c r="D35" s="38">
        <v>617</v>
      </c>
      <c r="E35" s="55" t="str">
        <f t="shared" si="1"/>
        <v>ANDRZEJ KUCHARSKI</v>
      </c>
      <c r="F35" s="55" t="s">
        <v>21</v>
      </c>
      <c r="G35" s="100">
        <v>2589</v>
      </c>
      <c r="H35" s="101">
        <v>88</v>
      </c>
      <c r="I35" s="101">
        <v>87</v>
      </c>
      <c r="J35" s="100">
        <v>2562</v>
      </c>
      <c r="K35" s="102">
        <v>94</v>
      </c>
      <c r="L35" s="102">
        <v>94</v>
      </c>
      <c r="M35" s="103">
        <f t="shared" si="2"/>
        <v>2589</v>
      </c>
      <c r="N35" s="115">
        <v>2441</v>
      </c>
      <c r="O35" s="116">
        <v>2635</v>
      </c>
      <c r="P35" s="116">
        <v>2594.5</v>
      </c>
      <c r="Q35" s="117">
        <f>SUM(N35:P35)-MIN(N35:P35)</f>
        <v>5229.5</v>
      </c>
    </row>
    <row r="36" spans="1:17" ht="15.75">
      <c r="A36" s="98">
        <v>32</v>
      </c>
      <c r="B36" s="99"/>
      <c r="C36" s="55" t="str">
        <f t="shared" si="0"/>
        <v>ESP1621</v>
      </c>
      <c r="D36" s="38">
        <v>614</v>
      </c>
      <c r="E36" s="55" t="str">
        <f t="shared" si="1"/>
        <v>CARLOS MAS</v>
      </c>
      <c r="F36" s="55" t="s">
        <v>67</v>
      </c>
      <c r="G36" s="100">
        <v>2520.5</v>
      </c>
      <c r="H36" s="101">
        <v>90</v>
      </c>
      <c r="I36" s="101">
        <v>88</v>
      </c>
      <c r="J36" s="100">
        <v>2474</v>
      </c>
      <c r="K36" s="102">
        <v>92</v>
      </c>
      <c r="L36" s="102">
        <v>93</v>
      </c>
      <c r="M36" s="103">
        <f t="shared" si="2"/>
        <v>2520.5</v>
      </c>
      <c r="N36" s="1"/>
      <c r="O36" s="1"/>
      <c r="P36" s="1"/>
      <c r="Q36" s="2"/>
    </row>
    <row r="37" spans="1:17" ht="15.75">
      <c r="A37" s="98">
        <v>33</v>
      </c>
      <c r="B37" s="99"/>
      <c r="C37" s="55">
        <f t="shared" si="0"/>
        <v>15226</v>
      </c>
      <c r="D37" s="38">
        <v>608</v>
      </c>
      <c r="E37" s="55" t="str">
        <f t="shared" si="1"/>
        <v>GABRIEL LAGHI</v>
      </c>
      <c r="F37" s="55" t="s">
        <v>22</v>
      </c>
      <c r="G37" s="118">
        <v>2510.5</v>
      </c>
      <c r="H37" s="119">
        <v>94</v>
      </c>
      <c r="I37" s="119">
        <v>94</v>
      </c>
      <c r="J37" s="118">
        <v>2438</v>
      </c>
      <c r="K37" s="120">
        <v>96</v>
      </c>
      <c r="L37" s="120">
        <v>97</v>
      </c>
      <c r="M37" s="103">
        <f t="shared" si="2"/>
        <v>2510.5</v>
      </c>
      <c r="N37" s="1"/>
      <c r="O37" s="1"/>
      <c r="P37" s="1"/>
      <c r="Q37" s="2"/>
    </row>
    <row r="38" spans="1:17" ht="15.75">
      <c r="A38" s="98">
        <v>34</v>
      </c>
      <c r="B38" s="99"/>
      <c r="C38" s="55" t="str">
        <f t="shared" si="0"/>
        <v>1320-44</v>
      </c>
      <c r="D38" s="38">
        <v>620</v>
      </c>
      <c r="E38" s="55" t="str">
        <f t="shared" si="1"/>
        <v>FERNANDO COSTA</v>
      </c>
      <c r="F38" s="55" t="s">
        <v>68</v>
      </c>
      <c r="G38" s="100">
        <v>2376.5</v>
      </c>
      <c r="H38" s="101">
        <v>91</v>
      </c>
      <c r="I38" s="101">
        <v>90</v>
      </c>
      <c r="J38" s="100">
        <v>2492.5</v>
      </c>
      <c r="K38" s="102">
        <v>90</v>
      </c>
      <c r="L38" s="102">
        <v>89</v>
      </c>
      <c r="M38" s="103">
        <f t="shared" si="2"/>
        <v>2492.5</v>
      </c>
      <c r="N38" s="1"/>
      <c r="O38" s="1"/>
      <c r="P38" s="1"/>
      <c r="Q38" s="2"/>
    </row>
    <row r="39" spans="1:17" ht="15.75">
      <c r="A39" s="98">
        <v>35</v>
      </c>
      <c r="B39" s="99"/>
      <c r="C39" s="55" t="str">
        <f t="shared" si="0"/>
        <v>ESP2034</v>
      </c>
      <c r="D39" s="38">
        <v>615</v>
      </c>
      <c r="E39" s="55" t="str">
        <f t="shared" si="1"/>
        <v>ALFREDO MORALES</v>
      </c>
      <c r="F39" s="55" t="s">
        <v>67</v>
      </c>
      <c r="G39" s="107">
        <v>2357.5</v>
      </c>
      <c r="H39" s="108">
        <v>92</v>
      </c>
      <c r="I39" s="108">
        <v>91</v>
      </c>
      <c r="J39" s="107">
        <v>481</v>
      </c>
      <c r="K39" s="109">
        <v>96</v>
      </c>
      <c r="L39" s="109">
        <v>94</v>
      </c>
      <c r="M39" s="103">
        <f t="shared" si="2"/>
        <v>2357.5</v>
      </c>
      <c r="N39" s="1"/>
      <c r="O39" s="1"/>
      <c r="P39" s="1"/>
      <c r="Q39" s="2"/>
    </row>
    <row r="40" spans="1:17" ht="15.75">
      <c r="A40" s="98">
        <v>36</v>
      </c>
      <c r="B40" s="99"/>
      <c r="C40" s="55">
        <f t="shared" si="0"/>
        <v>3499</v>
      </c>
      <c r="D40" s="38">
        <v>603</v>
      </c>
      <c r="E40" s="55" t="str">
        <f t="shared" si="1"/>
        <v>LAURI MALILA</v>
      </c>
      <c r="F40" s="55" t="s">
        <v>65</v>
      </c>
      <c r="G40" s="107">
        <v>2340.5</v>
      </c>
      <c r="H40" s="108">
        <v>98</v>
      </c>
      <c r="I40" s="108">
        <v>97</v>
      </c>
      <c r="J40" s="107">
        <v>2322</v>
      </c>
      <c r="K40" s="109">
        <v>97</v>
      </c>
      <c r="L40" s="109">
        <v>99</v>
      </c>
      <c r="M40" s="103">
        <f t="shared" si="2"/>
        <v>2340.5</v>
      </c>
      <c r="N40" s="1"/>
      <c r="O40" s="1"/>
      <c r="P40" s="1"/>
      <c r="Q40" s="2"/>
    </row>
    <row r="41" spans="1:17" ht="15.75">
      <c r="A41" s="98">
        <v>37</v>
      </c>
      <c r="B41" s="99"/>
      <c r="C41" s="55" t="str">
        <f t="shared" si="0"/>
        <v>ESP2079</v>
      </c>
      <c r="D41" s="38">
        <v>616</v>
      </c>
      <c r="E41" s="55" t="str">
        <f t="shared" si="1"/>
        <v>MIGUEL MARZAN</v>
      </c>
      <c r="F41" s="55" t="s">
        <v>23</v>
      </c>
      <c r="G41" s="100">
        <v>1938.5</v>
      </c>
      <c r="H41" s="101">
        <v>88.6</v>
      </c>
      <c r="I41" s="101">
        <v>86.6</v>
      </c>
      <c r="J41" s="100">
        <v>2284.5</v>
      </c>
      <c r="K41" s="102">
        <v>91</v>
      </c>
      <c r="L41" s="102">
        <v>90</v>
      </c>
      <c r="M41" s="103">
        <f t="shared" si="2"/>
        <v>2284.5</v>
      </c>
      <c r="N41" s="1"/>
      <c r="O41" s="1"/>
      <c r="P41" s="1"/>
      <c r="Q41" s="2"/>
    </row>
    <row r="42" spans="1:17" ht="15.75">
      <c r="A42" s="98">
        <v>38</v>
      </c>
      <c r="B42" s="99"/>
      <c r="C42" s="55" t="str">
        <f t="shared" si="0"/>
        <v>1411-44</v>
      </c>
      <c r="D42" s="38">
        <v>621</v>
      </c>
      <c r="E42" s="55" t="str">
        <f t="shared" si="1"/>
        <v>RICARDO GRAVE</v>
      </c>
      <c r="F42" s="55" t="s">
        <v>68</v>
      </c>
      <c r="G42" s="100">
        <v>1739</v>
      </c>
      <c r="H42" s="101">
        <v>91</v>
      </c>
      <c r="I42" s="101">
        <v>89</v>
      </c>
      <c r="J42" s="100">
        <v>2040</v>
      </c>
      <c r="K42" s="102">
        <v>91</v>
      </c>
      <c r="L42" s="102">
        <v>90</v>
      </c>
      <c r="M42" s="103">
        <f t="shared" si="2"/>
        <v>2040</v>
      </c>
      <c r="N42" s="1"/>
      <c r="O42" s="1"/>
      <c r="P42" s="1"/>
      <c r="Q42" s="2"/>
    </row>
    <row r="43" spans="1:17" ht="15.75">
      <c r="A43" s="98">
        <v>39</v>
      </c>
      <c r="B43" s="99"/>
      <c r="C43" s="55" t="str">
        <f t="shared" si="0"/>
        <v>1413-44</v>
      </c>
      <c r="D43" s="38">
        <v>619</v>
      </c>
      <c r="E43" s="55" t="str">
        <f t="shared" si="1"/>
        <v>HUGO GERALDES</v>
      </c>
      <c r="F43" s="55" t="s">
        <v>68</v>
      </c>
      <c r="G43" s="100">
        <v>2035.5</v>
      </c>
      <c r="H43" s="101">
        <v>89</v>
      </c>
      <c r="I43" s="101">
        <v>88</v>
      </c>
      <c r="J43" s="100">
        <v>1946.5</v>
      </c>
      <c r="K43" s="102">
        <v>91</v>
      </c>
      <c r="L43" s="102">
        <v>90</v>
      </c>
      <c r="M43" s="103">
        <f t="shared" si="2"/>
        <v>2035.5</v>
      </c>
      <c r="N43" s="1"/>
      <c r="O43" s="1"/>
      <c r="P43" s="1"/>
      <c r="Q43" s="2"/>
    </row>
    <row r="44" spans="1:17" ht="16.5" thickBot="1">
      <c r="A44" s="121">
        <v>40</v>
      </c>
      <c r="B44" s="111"/>
      <c r="C44" s="122" t="str">
        <f t="shared" si="0"/>
        <v>GER2931</v>
      </c>
      <c r="D44" s="66">
        <v>633</v>
      </c>
      <c r="E44" s="122" t="str">
        <f t="shared" si="1"/>
        <v>ANNE-KRISTIN MOEBIUS</v>
      </c>
      <c r="F44" s="122" t="s">
        <v>24</v>
      </c>
      <c r="G44" s="123">
        <v>1904.5</v>
      </c>
      <c r="H44" s="124">
        <v>93</v>
      </c>
      <c r="I44" s="124">
        <v>92</v>
      </c>
      <c r="J44" s="123">
        <v>1983.5</v>
      </c>
      <c r="K44" s="125">
        <v>96.1</v>
      </c>
      <c r="L44" s="125">
        <v>95.8</v>
      </c>
      <c r="M44" s="126">
        <f t="shared" si="2"/>
        <v>1983.5</v>
      </c>
      <c r="N44" s="1"/>
      <c r="O44" s="1"/>
      <c r="P44" s="1"/>
      <c r="Q44" s="2"/>
    </row>
    <row r="45" spans="14:17" ht="12.75">
      <c r="N45" s="1"/>
      <c r="O45" s="1"/>
      <c r="P45" s="1"/>
      <c r="Q45" s="2"/>
    </row>
    <row r="46" spans="14:17" ht="12.75">
      <c r="N46" s="1"/>
      <c r="O46" s="1"/>
      <c r="P46" s="1"/>
      <c r="Q46" s="2"/>
    </row>
    <row r="47" spans="1:17" ht="25.5">
      <c r="A47" s="3" t="s">
        <v>0</v>
      </c>
      <c r="D47" s="127"/>
      <c r="E47" s="4"/>
      <c r="N47" s="1"/>
      <c r="O47" s="1"/>
      <c r="P47" s="1"/>
      <c r="Q47" s="2"/>
    </row>
    <row r="48" spans="5:17" ht="19.5" thickBot="1">
      <c r="E48" s="5" t="s">
        <v>1</v>
      </c>
      <c r="N48" s="1"/>
      <c r="O48" s="1"/>
      <c r="P48" s="1"/>
      <c r="Q48" s="2"/>
    </row>
    <row r="49" spans="1:17" ht="13.5" thickBot="1">
      <c r="A49" s="6"/>
      <c r="B49" s="6"/>
      <c r="C49" s="7"/>
      <c r="D49" s="8"/>
      <c r="E49" s="8"/>
      <c r="F49" s="9"/>
      <c r="G49" s="10" t="s">
        <v>2</v>
      </c>
      <c r="H49" s="11"/>
      <c r="I49" s="11"/>
      <c r="J49" s="12"/>
      <c r="K49" s="11"/>
      <c r="L49" s="11"/>
      <c r="M49" s="11"/>
      <c r="N49" s="13" t="s">
        <v>3</v>
      </c>
      <c r="O49" s="14"/>
      <c r="P49" s="15"/>
      <c r="Q49" s="2"/>
    </row>
    <row r="50" spans="1:17" ht="29.25" thickBot="1">
      <c r="A50" s="16" t="s">
        <v>4</v>
      </c>
      <c r="B50" s="17"/>
      <c r="C50" s="18" t="s">
        <v>5</v>
      </c>
      <c r="D50" s="19" t="s">
        <v>6</v>
      </c>
      <c r="E50" s="20" t="s">
        <v>7</v>
      </c>
      <c r="F50" s="19" t="s">
        <v>8</v>
      </c>
      <c r="G50" s="19" t="s">
        <v>9</v>
      </c>
      <c r="H50" s="21" t="s">
        <v>10</v>
      </c>
      <c r="I50" s="21" t="s">
        <v>11</v>
      </c>
      <c r="J50" s="19" t="s">
        <v>12</v>
      </c>
      <c r="K50" s="22" t="s">
        <v>13</v>
      </c>
      <c r="L50" s="22" t="s">
        <v>11</v>
      </c>
      <c r="M50" s="23" t="s">
        <v>14</v>
      </c>
      <c r="N50" s="19" t="s">
        <v>15</v>
      </c>
      <c r="O50" s="19" t="s">
        <v>16</v>
      </c>
      <c r="P50" s="19" t="s">
        <v>17</v>
      </c>
      <c r="Q50" s="24" t="s">
        <v>14</v>
      </c>
    </row>
    <row r="51" spans="1:17" ht="15.75">
      <c r="A51" s="25" t="s">
        <v>18</v>
      </c>
      <c r="B51" s="26"/>
      <c r="C51" s="27" t="str">
        <f aca="true" t="shared" si="4" ref="C51:C56">VLOOKUP(D51,$A$99:$F$153,3,0)</f>
        <v>FRA1080</v>
      </c>
      <c r="D51" s="27">
        <v>515</v>
      </c>
      <c r="E51" s="27" t="str">
        <f aca="true" t="shared" si="5" ref="E51:E56">VLOOKUP(D51,$A$99:$F$153,5,0)</f>
        <v>REMI BERINGER</v>
      </c>
      <c r="F51" s="28" t="s">
        <v>19</v>
      </c>
      <c r="G51" s="29">
        <v>2810</v>
      </c>
      <c r="H51" s="30">
        <v>94</v>
      </c>
      <c r="I51" s="30">
        <v>93</v>
      </c>
      <c r="J51" s="31">
        <v>2823</v>
      </c>
      <c r="K51" s="32">
        <v>91</v>
      </c>
      <c r="L51" s="32">
        <v>90</v>
      </c>
      <c r="M51" s="33">
        <f aca="true" t="shared" si="6" ref="M51:M56">MAX(G51:J51)</f>
        <v>2823</v>
      </c>
      <c r="N51" s="34">
        <v>2843.5</v>
      </c>
      <c r="O51" s="35">
        <v>2911.5</v>
      </c>
      <c r="P51" s="35">
        <v>2889</v>
      </c>
      <c r="Q51" s="36">
        <f>SUM(N51:P51)-MIN(N51:P51)</f>
        <v>5800.5</v>
      </c>
    </row>
    <row r="52" spans="1:17" ht="15.75">
      <c r="A52" s="25">
        <v>2</v>
      </c>
      <c r="B52" s="37"/>
      <c r="C52" s="38" t="str">
        <f t="shared" si="4"/>
        <v>. 002007</v>
      </c>
      <c r="D52" s="38">
        <v>612</v>
      </c>
      <c r="E52" s="38" t="str">
        <f t="shared" si="5"/>
        <v>VADIM BOLGOV</v>
      </c>
      <c r="F52" s="39" t="s">
        <v>20</v>
      </c>
      <c r="G52" s="40">
        <v>2659</v>
      </c>
      <c r="H52" s="41">
        <v>91</v>
      </c>
      <c r="I52" s="41">
        <v>90</v>
      </c>
      <c r="J52" s="42">
        <v>2414.5</v>
      </c>
      <c r="K52" s="43">
        <v>90</v>
      </c>
      <c r="L52" s="43">
        <v>91</v>
      </c>
      <c r="M52" s="44">
        <f t="shared" si="6"/>
        <v>2659</v>
      </c>
      <c r="N52" s="45">
        <v>2742.5</v>
      </c>
      <c r="O52" s="46">
        <v>2768.5</v>
      </c>
      <c r="P52" s="46">
        <v>2731.5</v>
      </c>
      <c r="Q52" s="47">
        <f>SUM(N52:P52)-MIN(N52:P52)</f>
        <v>5511</v>
      </c>
    </row>
    <row r="53" spans="1:17" ht="16.5" thickBot="1">
      <c r="A53" s="25">
        <v>3</v>
      </c>
      <c r="B53" s="37"/>
      <c r="C53" s="38" t="str">
        <f t="shared" si="4"/>
        <v>POL3919</v>
      </c>
      <c r="D53" s="38">
        <v>617</v>
      </c>
      <c r="E53" s="38" t="str">
        <f t="shared" si="5"/>
        <v>ANDRZEJ KUCHARSKI</v>
      </c>
      <c r="F53" s="39" t="s">
        <v>21</v>
      </c>
      <c r="G53" s="48">
        <v>2589</v>
      </c>
      <c r="H53" s="49">
        <v>88</v>
      </c>
      <c r="I53" s="49">
        <v>87</v>
      </c>
      <c r="J53" s="50">
        <v>2562</v>
      </c>
      <c r="K53" s="51">
        <v>94</v>
      </c>
      <c r="L53" s="51">
        <v>94</v>
      </c>
      <c r="M53" s="44">
        <f t="shared" si="6"/>
        <v>2589</v>
      </c>
      <c r="N53" s="52">
        <v>2441</v>
      </c>
      <c r="O53" s="53">
        <v>2635</v>
      </c>
      <c r="P53" s="53">
        <v>2594.5</v>
      </c>
      <c r="Q53" s="54">
        <f>SUM(N53:P53)-MIN(N53:P53)</f>
        <v>5229.5</v>
      </c>
    </row>
    <row r="54" spans="1:17" ht="15.75">
      <c r="A54" s="25">
        <v>4</v>
      </c>
      <c r="B54" s="37"/>
      <c r="C54" s="55">
        <f t="shared" si="4"/>
        <v>15226</v>
      </c>
      <c r="D54" s="38">
        <v>608</v>
      </c>
      <c r="E54" s="55" t="str">
        <f t="shared" si="5"/>
        <v>GABRIEL LAGHI</v>
      </c>
      <c r="F54" s="56" t="s">
        <v>22</v>
      </c>
      <c r="G54" s="57">
        <v>2510.5</v>
      </c>
      <c r="H54" s="58">
        <v>94</v>
      </c>
      <c r="I54" s="58">
        <v>94</v>
      </c>
      <c r="J54" s="59">
        <v>2438</v>
      </c>
      <c r="K54" s="60">
        <v>96</v>
      </c>
      <c r="L54" s="60">
        <v>97</v>
      </c>
      <c r="M54" s="44">
        <f t="shared" si="6"/>
        <v>2510.5</v>
      </c>
      <c r="N54" s="2"/>
      <c r="O54" s="2"/>
      <c r="P54" s="2"/>
      <c r="Q54" s="2"/>
    </row>
    <row r="55" spans="1:17" ht="16.5" thickBot="1">
      <c r="A55" s="25">
        <v>5</v>
      </c>
      <c r="B55" s="61"/>
      <c r="C55" s="38" t="str">
        <f t="shared" si="4"/>
        <v>ESP2079</v>
      </c>
      <c r="D55" s="38">
        <v>616</v>
      </c>
      <c r="E55" s="38" t="str">
        <f t="shared" si="5"/>
        <v>MIGUEL MARZAN</v>
      </c>
      <c r="F55" s="39" t="s">
        <v>23</v>
      </c>
      <c r="G55" s="48">
        <v>1938.5</v>
      </c>
      <c r="H55" s="49">
        <v>88.6</v>
      </c>
      <c r="I55" s="49">
        <v>86.6</v>
      </c>
      <c r="J55" s="50">
        <v>2284.5</v>
      </c>
      <c r="K55" s="51">
        <v>91</v>
      </c>
      <c r="L55" s="51">
        <v>90</v>
      </c>
      <c r="M55" s="44">
        <f t="shared" si="6"/>
        <v>2284.5</v>
      </c>
      <c r="N55" s="62"/>
      <c r="O55" s="7"/>
      <c r="P55" s="62"/>
      <c r="Q55" s="63"/>
    </row>
    <row r="56" spans="1:17" ht="16.5" thickBot="1">
      <c r="A56" s="64">
        <v>6</v>
      </c>
      <c r="B56" s="65"/>
      <c r="C56" s="66" t="str">
        <f t="shared" si="4"/>
        <v>GER2931</v>
      </c>
      <c r="D56" s="66">
        <v>633</v>
      </c>
      <c r="E56" s="66" t="str">
        <f t="shared" si="5"/>
        <v>ANNE-KRISTIN MOEBIUS</v>
      </c>
      <c r="F56" s="67" t="s">
        <v>24</v>
      </c>
      <c r="G56" s="68">
        <v>1904.5</v>
      </c>
      <c r="H56" s="69">
        <v>93</v>
      </c>
      <c r="I56" s="69">
        <v>92</v>
      </c>
      <c r="J56" s="70">
        <v>1983.5</v>
      </c>
      <c r="K56" s="71">
        <v>96.1</v>
      </c>
      <c r="L56" s="71">
        <v>95.8</v>
      </c>
      <c r="M56" s="72">
        <f t="shared" si="6"/>
        <v>1983.5</v>
      </c>
      <c r="N56" s="1"/>
      <c r="O56" s="1"/>
      <c r="P56" s="1"/>
      <c r="Q56" s="2"/>
    </row>
    <row r="57" spans="14:17" ht="12.75">
      <c r="N57" s="1"/>
      <c r="O57" s="1"/>
      <c r="P57" s="1"/>
      <c r="Q57" s="2"/>
    </row>
    <row r="58" spans="14:17" ht="12.75">
      <c r="N58" s="1"/>
      <c r="O58" s="1"/>
      <c r="P58" s="1"/>
      <c r="Q58" s="2"/>
    </row>
    <row r="59" spans="1:17" ht="25.5">
      <c r="A59" s="3" t="s">
        <v>0</v>
      </c>
      <c r="D59" s="4"/>
      <c r="N59" s="1"/>
      <c r="O59" s="1"/>
      <c r="P59" s="1"/>
      <c r="Q59" s="2"/>
    </row>
    <row r="60" spans="2:17" ht="19.5" thickBot="1">
      <c r="B60" s="6"/>
      <c r="E60" s="5" t="s">
        <v>25</v>
      </c>
      <c r="N60" s="1"/>
      <c r="O60" s="1"/>
      <c r="P60" s="1"/>
      <c r="Q60" s="2"/>
    </row>
    <row r="61" spans="1:17" ht="13.5" thickBot="1">
      <c r="A61" s="73" t="s">
        <v>4</v>
      </c>
      <c r="B61" s="74"/>
      <c r="C61" s="75"/>
      <c r="D61" s="76"/>
      <c r="E61" s="77" t="s">
        <v>26</v>
      </c>
      <c r="F61" s="76" t="s">
        <v>8</v>
      </c>
      <c r="G61" s="76" t="s">
        <v>27</v>
      </c>
      <c r="H61" s="78">
        <v>2</v>
      </c>
      <c r="I61" s="76">
        <v>3</v>
      </c>
      <c r="J61" s="79" t="s">
        <v>14</v>
      </c>
      <c r="N61" s="1"/>
      <c r="O61" s="1"/>
      <c r="P61" s="1"/>
      <c r="Q61" s="2"/>
    </row>
    <row r="62" spans="1:17" ht="12.75">
      <c r="A62" s="80" t="s">
        <v>18</v>
      </c>
      <c r="B62" s="51"/>
      <c r="C62" s="81"/>
      <c r="D62" s="81"/>
      <c r="E62" s="38" t="s">
        <v>28</v>
      </c>
      <c r="F62" s="38" t="s">
        <v>29</v>
      </c>
      <c r="G62" s="51">
        <v>2</v>
      </c>
      <c r="H62" s="49">
        <v>5</v>
      </c>
      <c r="I62" s="49">
        <v>12</v>
      </c>
      <c r="J62" s="82">
        <f aca="true" t="shared" si="7" ref="J62:J76">SUM(G62:I62)</f>
        <v>19</v>
      </c>
      <c r="N62" s="1"/>
      <c r="O62" s="1"/>
      <c r="P62" s="1"/>
      <c r="Q62" s="2"/>
    </row>
    <row r="63" spans="1:17" ht="12.75">
      <c r="A63" s="37">
        <v>2</v>
      </c>
      <c r="B63" s="51"/>
      <c r="C63" s="38"/>
      <c r="D63" s="38"/>
      <c r="E63" s="38" t="s">
        <v>30</v>
      </c>
      <c r="F63" s="38" t="s">
        <v>31</v>
      </c>
      <c r="G63" s="51">
        <v>11</v>
      </c>
      <c r="H63" s="49">
        <v>17</v>
      </c>
      <c r="I63" s="49">
        <v>21</v>
      </c>
      <c r="J63" s="82">
        <f t="shared" si="7"/>
        <v>49</v>
      </c>
      <c r="N63" s="1"/>
      <c r="O63" s="1"/>
      <c r="P63" s="1"/>
      <c r="Q63" s="2"/>
    </row>
    <row r="64" spans="1:17" ht="12.75">
      <c r="A64" s="37">
        <v>3</v>
      </c>
      <c r="B64" s="51"/>
      <c r="C64" s="38"/>
      <c r="D64" s="38"/>
      <c r="E64" s="38" t="s">
        <v>32</v>
      </c>
      <c r="F64" s="38" t="s">
        <v>33</v>
      </c>
      <c r="G64" s="51">
        <v>10</v>
      </c>
      <c r="H64" s="49">
        <v>19</v>
      </c>
      <c r="I64" s="49">
        <v>22</v>
      </c>
      <c r="J64" s="82">
        <f t="shared" si="7"/>
        <v>51</v>
      </c>
      <c r="N64" s="1"/>
      <c r="O64" s="1"/>
      <c r="P64" s="1"/>
      <c r="Q64" s="2"/>
    </row>
    <row r="65" spans="1:17" ht="12.75">
      <c r="A65" s="37">
        <v>4</v>
      </c>
      <c r="B65" s="51"/>
      <c r="C65" s="38"/>
      <c r="D65" s="38"/>
      <c r="E65" s="38" t="s">
        <v>34</v>
      </c>
      <c r="F65" s="38" t="s">
        <v>35</v>
      </c>
      <c r="G65" s="51">
        <v>9</v>
      </c>
      <c r="H65" s="49">
        <v>15</v>
      </c>
      <c r="I65" s="49">
        <v>28</v>
      </c>
      <c r="J65" s="82">
        <f t="shared" si="7"/>
        <v>52</v>
      </c>
      <c r="N65" s="1"/>
      <c r="O65" s="1"/>
      <c r="P65" s="1"/>
      <c r="Q65" s="2"/>
    </row>
    <row r="66" spans="1:17" ht="12.75">
      <c r="A66" s="37">
        <v>5</v>
      </c>
      <c r="B66" s="51"/>
      <c r="C66" s="38"/>
      <c r="D66" s="38"/>
      <c r="E66" s="38" t="s">
        <v>36</v>
      </c>
      <c r="F66" s="38" t="s">
        <v>37</v>
      </c>
      <c r="G66" s="51">
        <v>18</v>
      </c>
      <c r="H66" s="49">
        <v>23</v>
      </c>
      <c r="I66" s="49">
        <v>25</v>
      </c>
      <c r="J66" s="82">
        <f t="shared" si="7"/>
        <v>66</v>
      </c>
      <c r="N66" s="1"/>
      <c r="O66" s="1"/>
      <c r="P66" s="1"/>
      <c r="Q66" s="2"/>
    </row>
    <row r="67" spans="1:17" ht="12.75">
      <c r="A67" s="37">
        <v>6</v>
      </c>
      <c r="B67" s="51"/>
      <c r="C67" s="38"/>
      <c r="D67" s="38"/>
      <c r="E67" s="38" t="s">
        <v>38</v>
      </c>
      <c r="F67" s="38" t="s">
        <v>39</v>
      </c>
      <c r="G67" s="51">
        <v>13</v>
      </c>
      <c r="H67" s="49">
        <v>26</v>
      </c>
      <c r="I67" s="49">
        <v>29</v>
      </c>
      <c r="J67" s="82">
        <f t="shared" si="7"/>
        <v>68</v>
      </c>
      <c r="N67" s="1"/>
      <c r="O67" s="1"/>
      <c r="P67" s="1"/>
      <c r="Q67" s="2"/>
    </row>
    <row r="68" spans="1:17" ht="12.75">
      <c r="A68" s="37">
        <v>7</v>
      </c>
      <c r="B68" s="51"/>
      <c r="C68" s="38"/>
      <c r="D68" s="38"/>
      <c r="E68" s="38" t="s">
        <v>40</v>
      </c>
      <c r="F68" s="38" t="s">
        <v>41</v>
      </c>
      <c r="G68" s="51">
        <v>30</v>
      </c>
      <c r="H68" s="49">
        <v>32</v>
      </c>
      <c r="I68" s="49">
        <v>35</v>
      </c>
      <c r="J68" s="82">
        <f t="shared" si="7"/>
        <v>97</v>
      </c>
      <c r="N68" s="2"/>
      <c r="O68" s="2"/>
      <c r="P68" s="2"/>
      <c r="Q68" s="2"/>
    </row>
    <row r="69" spans="1:10" ht="12.75">
      <c r="A69" s="37">
        <v>8</v>
      </c>
      <c r="B69" s="51"/>
      <c r="C69" s="38"/>
      <c r="D69" s="38"/>
      <c r="E69" s="81" t="s">
        <v>42</v>
      </c>
      <c r="F69" s="81" t="s">
        <v>43</v>
      </c>
      <c r="G69" s="74">
        <v>34</v>
      </c>
      <c r="H69" s="83">
        <v>38</v>
      </c>
      <c r="I69" s="83">
        <v>39</v>
      </c>
      <c r="J69" s="82">
        <f>SUM(G69:I69)</f>
        <v>111</v>
      </c>
    </row>
    <row r="70" spans="1:10" ht="12.75">
      <c r="A70" s="37">
        <v>9</v>
      </c>
      <c r="B70" s="51"/>
      <c r="C70" s="38"/>
      <c r="D70" s="38"/>
      <c r="E70" s="38" t="s">
        <v>44</v>
      </c>
      <c r="F70" s="38" t="s">
        <v>45</v>
      </c>
      <c r="G70" s="43">
        <v>4</v>
      </c>
      <c r="H70" s="41">
        <v>6</v>
      </c>
      <c r="I70" s="84" t="s">
        <v>46</v>
      </c>
      <c r="J70" s="82">
        <f t="shared" si="7"/>
        <v>10</v>
      </c>
    </row>
    <row r="71" spans="1:10" ht="12.75">
      <c r="A71" s="37">
        <v>10</v>
      </c>
      <c r="B71" s="51"/>
      <c r="C71" s="38"/>
      <c r="D71" s="38"/>
      <c r="E71" s="38" t="s">
        <v>47</v>
      </c>
      <c r="F71" s="38" t="s">
        <v>48</v>
      </c>
      <c r="G71" s="51">
        <v>8</v>
      </c>
      <c r="H71" s="49">
        <v>24</v>
      </c>
      <c r="I71" s="84" t="s">
        <v>46</v>
      </c>
      <c r="J71" s="82">
        <f t="shared" si="7"/>
        <v>32</v>
      </c>
    </row>
    <row r="72" spans="1:10" ht="12.75">
      <c r="A72" s="37">
        <v>11</v>
      </c>
      <c r="B72" s="51"/>
      <c r="C72" s="38"/>
      <c r="D72" s="38"/>
      <c r="E72" s="38" t="s">
        <v>49</v>
      </c>
      <c r="F72" s="38" t="s">
        <v>50</v>
      </c>
      <c r="G72" s="51">
        <v>16</v>
      </c>
      <c r="H72" s="49">
        <v>36</v>
      </c>
      <c r="I72" s="84" t="s">
        <v>46</v>
      </c>
      <c r="J72" s="82">
        <f t="shared" si="7"/>
        <v>52</v>
      </c>
    </row>
    <row r="73" spans="1:10" ht="12.75">
      <c r="A73" s="37">
        <v>12</v>
      </c>
      <c r="B73" s="51"/>
      <c r="C73" s="38"/>
      <c r="D73" s="38"/>
      <c r="E73" s="38" t="s">
        <v>51</v>
      </c>
      <c r="F73" s="38" t="s">
        <v>52</v>
      </c>
      <c r="G73" s="43">
        <v>3</v>
      </c>
      <c r="H73" s="84" t="s">
        <v>46</v>
      </c>
      <c r="I73" s="84" t="s">
        <v>46</v>
      </c>
      <c r="J73" s="82">
        <f>SUM(G73:I73)</f>
        <v>3</v>
      </c>
    </row>
    <row r="74" spans="1:10" ht="12.75">
      <c r="A74" s="37">
        <v>13</v>
      </c>
      <c r="B74" s="51"/>
      <c r="C74" s="38"/>
      <c r="D74" s="38"/>
      <c r="E74" s="38" t="s">
        <v>53</v>
      </c>
      <c r="F74" s="38" t="s">
        <v>54</v>
      </c>
      <c r="G74" s="51">
        <v>7</v>
      </c>
      <c r="H74" s="84" t="s">
        <v>46</v>
      </c>
      <c r="I74" s="84" t="s">
        <v>46</v>
      </c>
      <c r="J74" s="82">
        <f>SUM(G74:I74)</f>
        <v>7</v>
      </c>
    </row>
    <row r="75" spans="1:10" ht="13.5" thickBot="1">
      <c r="A75" s="37">
        <v>14</v>
      </c>
      <c r="B75" s="71"/>
      <c r="C75" s="38"/>
      <c r="D75" s="38"/>
      <c r="E75" s="38" t="s">
        <v>55</v>
      </c>
      <c r="F75" s="38" t="s">
        <v>56</v>
      </c>
      <c r="G75" s="43">
        <v>14</v>
      </c>
      <c r="H75" s="84" t="s">
        <v>46</v>
      </c>
      <c r="I75" s="84" t="s">
        <v>46</v>
      </c>
      <c r="J75" s="82">
        <f t="shared" si="7"/>
        <v>14</v>
      </c>
    </row>
    <row r="76" spans="1:10" ht="13.5" thickBot="1">
      <c r="A76" s="61">
        <v>15</v>
      </c>
      <c r="C76" s="66"/>
      <c r="D76" s="66"/>
      <c r="E76" s="66" t="s">
        <v>57</v>
      </c>
      <c r="F76" s="66" t="s">
        <v>58</v>
      </c>
      <c r="G76" s="71">
        <v>31</v>
      </c>
      <c r="H76" s="85" t="s">
        <v>46</v>
      </c>
      <c r="I76" s="86" t="s">
        <v>46</v>
      </c>
      <c r="J76" s="87">
        <f t="shared" si="7"/>
        <v>31</v>
      </c>
    </row>
    <row r="97" ht="13.5" thickBot="1"/>
    <row r="98" ht="16.5" thickBot="1">
      <c r="B98" s="128"/>
    </row>
    <row r="99" spans="1:6" ht="16.5" thickBot="1">
      <c r="A99" s="128" t="s">
        <v>144</v>
      </c>
      <c r="C99" s="128" t="s">
        <v>69</v>
      </c>
      <c r="D99" s="128"/>
      <c r="E99" s="128" t="s">
        <v>70</v>
      </c>
      <c r="F99" s="128" t="s">
        <v>8</v>
      </c>
    </row>
    <row r="100" spans="1:6" ht="12.75">
      <c r="A100" s="81">
        <v>600</v>
      </c>
      <c r="C100" s="81" t="s">
        <v>71</v>
      </c>
      <c r="E100" s="129" t="s">
        <v>72</v>
      </c>
      <c r="F100" s="129" t="s">
        <v>44</v>
      </c>
    </row>
    <row r="101" spans="1:6" ht="12.75">
      <c r="A101" s="38">
        <f>A100+1</f>
        <v>601</v>
      </c>
      <c r="C101" s="38" t="s">
        <v>73</v>
      </c>
      <c r="E101" s="130" t="s">
        <v>74</v>
      </c>
      <c r="F101" s="130" t="s">
        <v>44</v>
      </c>
    </row>
    <row r="102" spans="1:6" ht="12.75">
      <c r="A102" s="38">
        <f aca="true" t="shared" si="8" ref="A102:A138">A101+1</f>
        <v>602</v>
      </c>
      <c r="C102" s="38">
        <v>1799</v>
      </c>
      <c r="E102" s="130" t="s">
        <v>75</v>
      </c>
      <c r="F102" s="130" t="s">
        <v>49</v>
      </c>
    </row>
    <row r="103" spans="1:6" ht="12.75">
      <c r="A103" s="38">
        <f t="shared" si="8"/>
        <v>603</v>
      </c>
      <c r="C103" s="38">
        <v>3499</v>
      </c>
      <c r="E103" s="130" t="s">
        <v>76</v>
      </c>
      <c r="F103" s="130" t="s">
        <v>49</v>
      </c>
    </row>
    <row r="104" spans="1:6" ht="12.75">
      <c r="A104" s="38">
        <f t="shared" si="8"/>
        <v>604</v>
      </c>
      <c r="C104" s="38">
        <v>11275</v>
      </c>
      <c r="E104" s="130" t="s">
        <v>77</v>
      </c>
      <c r="F104" s="130" t="s">
        <v>55</v>
      </c>
    </row>
    <row r="105" spans="1:6" ht="12.75">
      <c r="A105" s="38">
        <f t="shared" si="8"/>
        <v>605</v>
      </c>
      <c r="C105" s="38">
        <v>2172</v>
      </c>
      <c r="E105" s="130" t="s">
        <v>78</v>
      </c>
      <c r="F105" s="130" t="s">
        <v>38</v>
      </c>
    </row>
    <row r="106" spans="1:6" ht="12.75">
      <c r="A106" s="38">
        <f t="shared" si="8"/>
        <v>606</v>
      </c>
      <c r="C106" s="38">
        <v>4179</v>
      </c>
      <c r="E106" s="130" t="s">
        <v>79</v>
      </c>
      <c r="F106" s="130" t="s">
        <v>38</v>
      </c>
    </row>
    <row r="107" spans="1:6" ht="12.75">
      <c r="A107" s="38">
        <f t="shared" si="8"/>
        <v>607</v>
      </c>
      <c r="C107" s="38">
        <v>10758</v>
      </c>
      <c r="E107" s="130" t="s">
        <v>80</v>
      </c>
      <c r="F107" s="130" t="s">
        <v>38</v>
      </c>
    </row>
    <row r="108" spans="1:6" ht="12.75">
      <c r="A108" s="38">
        <f t="shared" si="8"/>
        <v>608</v>
      </c>
      <c r="C108" s="38">
        <v>15226</v>
      </c>
      <c r="E108" s="130" t="s">
        <v>81</v>
      </c>
      <c r="F108" s="130" t="s">
        <v>38</v>
      </c>
    </row>
    <row r="109" spans="1:6" ht="12.75">
      <c r="A109" s="38">
        <f t="shared" si="8"/>
        <v>609</v>
      </c>
      <c r="C109" s="38" t="s">
        <v>82</v>
      </c>
      <c r="E109" s="130" t="s">
        <v>83</v>
      </c>
      <c r="F109" s="130" t="s">
        <v>32</v>
      </c>
    </row>
    <row r="110" spans="1:6" ht="12.75">
      <c r="A110" s="38">
        <f t="shared" si="8"/>
        <v>610</v>
      </c>
      <c r="C110" s="38" t="s">
        <v>84</v>
      </c>
      <c r="E110" s="130" t="s">
        <v>85</v>
      </c>
      <c r="F110" s="130" t="s">
        <v>32</v>
      </c>
    </row>
    <row r="111" spans="1:6" ht="12.75">
      <c r="A111" s="38">
        <f t="shared" si="8"/>
        <v>611</v>
      </c>
      <c r="C111" s="38" t="s">
        <v>86</v>
      </c>
      <c r="E111" s="130" t="s">
        <v>87</v>
      </c>
      <c r="F111" s="130" t="s">
        <v>32</v>
      </c>
    </row>
    <row r="112" spans="1:6" ht="12.75">
      <c r="A112" s="38">
        <f t="shared" si="8"/>
        <v>612</v>
      </c>
      <c r="C112" s="38" t="s">
        <v>88</v>
      </c>
      <c r="E112" s="130" t="s">
        <v>89</v>
      </c>
      <c r="F112" s="130" t="s">
        <v>32</v>
      </c>
    </row>
    <row r="113" spans="1:6" ht="12.75">
      <c r="A113" s="38">
        <f t="shared" si="8"/>
        <v>613</v>
      </c>
      <c r="C113" s="38" t="s">
        <v>90</v>
      </c>
      <c r="E113" s="130" t="s">
        <v>91</v>
      </c>
      <c r="F113" s="130" t="s">
        <v>40</v>
      </c>
    </row>
    <row r="114" spans="1:6" ht="12.75">
      <c r="A114" s="38">
        <f t="shared" si="8"/>
        <v>614</v>
      </c>
      <c r="C114" s="38" t="s">
        <v>92</v>
      </c>
      <c r="E114" s="130" t="s">
        <v>93</v>
      </c>
      <c r="F114" s="130" t="s">
        <v>40</v>
      </c>
    </row>
    <row r="115" spans="1:6" ht="12.75">
      <c r="A115" s="38">
        <f t="shared" si="8"/>
        <v>615</v>
      </c>
      <c r="C115" s="38" t="s">
        <v>94</v>
      </c>
      <c r="E115" s="130" t="s">
        <v>95</v>
      </c>
      <c r="F115" s="130" t="s">
        <v>40</v>
      </c>
    </row>
    <row r="116" spans="1:6" ht="12.75">
      <c r="A116" s="38">
        <f t="shared" si="8"/>
        <v>616</v>
      </c>
      <c r="C116" s="38" t="s">
        <v>96</v>
      </c>
      <c r="E116" s="130" t="s">
        <v>97</v>
      </c>
      <c r="F116" s="130" t="s">
        <v>40</v>
      </c>
    </row>
    <row r="117" spans="1:6" ht="12.75">
      <c r="A117" s="38">
        <f t="shared" si="8"/>
        <v>617</v>
      </c>
      <c r="C117" s="38" t="s">
        <v>98</v>
      </c>
      <c r="E117" s="130" t="s">
        <v>99</v>
      </c>
      <c r="F117" s="130" t="s">
        <v>57</v>
      </c>
    </row>
    <row r="118" spans="1:6" ht="12.75">
      <c r="A118" s="38">
        <v>619</v>
      </c>
      <c r="C118" s="38" t="s">
        <v>100</v>
      </c>
      <c r="E118" s="130" t="s">
        <v>101</v>
      </c>
      <c r="F118" s="130" t="s">
        <v>42</v>
      </c>
    </row>
    <row r="119" spans="1:6" ht="12.75">
      <c r="A119" s="38">
        <f t="shared" si="8"/>
        <v>620</v>
      </c>
      <c r="C119" s="38" t="s">
        <v>102</v>
      </c>
      <c r="E119" s="130" t="s">
        <v>103</v>
      </c>
      <c r="F119" s="130" t="s">
        <v>42</v>
      </c>
    </row>
    <row r="120" spans="1:6" ht="12.75">
      <c r="A120" s="38">
        <f t="shared" si="8"/>
        <v>621</v>
      </c>
      <c r="C120" s="38" t="s">
        <v>104</v>
      </c>
      <c r="E120" s="130" t="s">
        <v>105</v>
      </c>
      <c r="F120" s="130" t="s">
        <v>42</v>
      </c>
    </row>
    <row r="121" spans="1:6" ht="12.75">
      <c r="A121" s="38">
        <f t="shared" si="8"/>
        <v>622</v>
      </c>
      <c r="C121" s="38" t="s">
        <v>106</v>
      </c>
      <c r="E121" s="130" t="s">
        <v>107</v>
      </c>
      <c r="F121" s="130" t="s">
        <v>30</v>
      </c>
    </row>
    <row r="122" spans="1:6" ht="12.75">
      <c r="A122" s="38">
        <f t="shared" si="8"/>
        <v>623</v>
      </c>
      <c r="C122" s="131" t="s">
        <v>108</v>
      </c>
      <c r="E122" s="130" t="s">
        <v>109</v>
      </c>
      <c r="F122" s="130" t="s">
        <v>30</v>
      </c>
    </row>
    <row r="123" spans="1:6" ht="12.75">
      <c r="A123" s="38">
        <f t="shared" si="8"/>
        <v>624</v>
      </c>
      <c r="C123" s="38" t="s">
        <v>110</v>
      </c>
      <c r="E123" s="130" t="s">
        <v>111</v>
      </c>
      <c r="F123" s="130" t="s">
        <v>30</v>
      </c>
    </row>
    <row r="124" spans="1:6" ht="12.75">
      <c r="A124" s="38">
        <f t="shared" si="8"/>
        <v>625</v>
      </c>
      <c r="C124" s="38" t="s">
        <v>112</v>
      </c>
      <c r="E124" s="130" t="s">
        <v>113</v>
      </c>
      <c r="F124" s="130" t="s">
        <v>28</v>
      </c>
    </row>
    <row r="125" spans="1:6" ht="12.75">
      <c r="A125" s="38">
        <f t="shared" si="8"/>
        <v>626</v>
      </c>
      <c r="C125" s="38" t="s">
        <v>114</v>
      </c>
      <c r="E125" s="130" t="s">
        <v>115</v>
      </c>
      <c r="F125" s="130" t="s">
        <v>28</v>
      </c>
    </row>
    <row r="126" spans="1:6" ht="12.75">
      <c r="A126" s="38">
        <f t="shared" si="8"/>
        <v>627</v>
      </c>
      <c r="C126" s="38" t="s">
        <v>116</v>
      </c>
      <c r="E126" s="130" t="s">
        <v>117</v>
      </c>
      <c r="F126" s="130" t="s">
        <v>28</v>
      </c>
    </row>
    <row r="127" spans="1:6" ht="12.75">
      <c r="A127" s="38">
        <v>515</v>
      </c>
      <c r="C127" s="38" t="s">
        <v>118</v>
      </c>
      <c r="E127" s="130" t="s">
        <v>119</v>
      </c>
      <c r="F127" s="130" t="s">
        <v>28</v>
      </c>
    </row>
    <row r="128" spans="1:6" ht="12.75">
      <c r="A128" s="38">
        <v>638</v>
      </c>
      <c r="C128" s="38" t="s">
        <v>120</v>
      </c>
      <c r="E128" s="130" t="s">
        <v>121</v>
      </c>
      <c r="F128" s="130" t="s">
        <v>28</v>
      </c>
    </row>
    <row r="129" spans="1:6" ht="12.75">
      <c r="A129" s="38">
        <f>A126+1</f>
        <v>628</v>
      </c>
      <c r="C129" s="38" t="s">
        <v>122</v>
      </c>
      <c r="E129" s="130" t="s">
        <v>123</v>
      </c>
      <c r="F129" s="130" t="s">
        <v>36</v>
      </c>
    </row>
    <row r="130" spans="1:6" ht="12.75">
      <c r="A130" s="38">
        <f t="shared" si="8"/>
        <v>629</v>
      </c>
      <c r="C130" s="38" t="s">
        <v>124</v>
      </c>
      <c r="E130" s="130" t="s">
        <v>125</v>
      </c>
      <c r="F130" s="130" t="s">
        <v>36</v>
      </c>
    </row>
    <row r="131" spans="1:6" ht="12.75">
      <c r="A131" s="38">
        <f t="shared" si="8"/>
        <v>630</v>
      </c>
      <c r="C131" s="38" t="s">
        <v>126</v>
      </c>
      <c r="E131" s="130" t="s">
        <v>127</v>
      </c>
      <c r="F131" s="130" t="s">
        <v>36</v>
      </c>
    </row>
    <row r="132" spans="1:6" ht="12.75">
      <c r="A132" s="38">
        <f t="shared" si="8"/>
        <v>631</v>
      </c>
      <c r="C132" s="38" t="s">
        <v>128</v>
      </c>
      <c r="E132" s="130" t="s">
        <v>129</v>
      </c>
      <c r="F132" s="130" t="s">
        <v>53</v>
      </c>
    </row>
    <row r="133" spans="1:6" ht="12.75">
      <c r="A133" s="38">
        <v>633</v>
      </c>
      <c r="C133" s="38" t="s">
        <v>130</v>
      </c>
      <c r="E133" s="130" t="s">
        <v>131</v>
      </c>
      <c r="F133" s="130" t="s">
        <v>53</v>
      </c>
    </row>
    <row r="134" spans="1:6" ht="12.75">
      <c r="A134" s="38">
        <v>742</v>
      </c>
      <c r="C134" s="38" t="s">
        <v>132</v>
      </c>
      <c r="E134" s="130" t="s">
        <v>133</v>
      </c>
      <c r="F134" s="130" t="s">
        <v>47</v>
      </c>
    </row>
    <row r="135" spans="1:6" ht="12.75">
      <c r="A135" s="38">
        <f>A133+1</f>
        <v>634</v>
      </c>
      <c r="C135" s="38" t="s">
        <v>134</v>
      </c>
      <c r="E135" s="130" t="s">
        <v>135</v>
      </c>
      <c r="F135" s="130" t="s">
        <v>47</v>
      </c>
    </row>
    <row r="136" spans="1:6" ht="12.75">
      <c r="A136" s="38">
        <f t="shared" si="8"/>
        <v>635</v>
      </c>
      <c r="C136" s="38" t="s">
        <v>136</v>
      </c>
      <c r="E136" s="130" t="s">
        <v>137</v>
      </c>
      <c r="F136" s="130" t="s">
        <v>34</v>
      </c>
    </row>
    <row r="137" spans="1:6" ht="12.75">
      <c r="A137" s="38">
        <f t="shared" si="8"/>
        <v>636</v>
      </c>
      <c r="C137" s="38" t="s">
        <v>138</v>
      </c>
      <c r="E137" s="130" t="s">
        <v>139</v>
      </c>
      <c r="F137" s="130" t="s">
        <v>34</v>
      </c>
    </row>
    <row r="138" spans="1:6" ht="12.75">
      <c r="A138" s="38">
        <f t="shared" si="8"/>
        <v>637</v>
      </c>
      <c r="C138" s="38" t="s">
        <v>140</v>
      </c>
      <c r="E138" s="130" t="s">
        <v>141</v>
      </c>
      <c r="F138" s="130" t="s">
        <v>34</v>
      </c>
    </row>
    <row r="139" spans="1:6" ht="12.75">
      <c r="A139" s="38">
        <v>639</v>
      </c>
      <c r="C139" s="38">
        <v>49363</v>
      </c>
      <c r="E139" s="130" t="s">
        <v>142</v>
      </c>
      <c r="F139" s="130" t="s">
        <v>143</v>
      </c>
    </row>
  </sheetData>
  <mergeCells count="1">
    <mergeCell ref="A1:Q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Pepe</dc:creator>
  <cp:keywords/>
  <dc:description/>
  <cp:lastModifiedBy>Pepe</cp:lastModifiedBy>
  <dcterms:created xsi:type="dcterms:W3CDTF">2001-08-12T12:28:15Z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